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6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D:\PROYECTOS\PROYECTOS FAVIAN\PROYECTOS TERMINADOS\MONITOREOS BIÓTICOS\EIA LA CEIBA\BIOTICO LA CEIBA\INFORME FINAL\"/>
    </mc:Choice>
  </mc:AlternateContent>
  <xr:revisionPtr revIDLastSave="0" documentId="13_ncr:1_{F41FED7F-EC1A-488D-AA95-65CE379EA30D}" xr6:coauthVersionLast="47" xr6:coauthVersionMax="47" xr10:uidLastSave="{00000000-0000-0000-0000-000000000000}"/>
  <bookViews>
    <workbookView xWindow="-108" yWindow="-108" windowWidth="23256" windowHeight="13896" activeTab="5" xr2:uid="{00000000-000D-0000-FFFF-FFFF00000000}"/>
  </bookViews>
  <sheets>
    <sheet name="PARCELA 1" sheetId="5" r:id="rId1"/>
    <sheet name="PARCELA 2" sheetId="3" r:id="rId2"/>
    <sheet name="PARCELA 3" sheetId="1" r:id="rId3"/>
    <sheet name="PARCELA 4" sheetId="11" r:id="rId4"/>
    <sheet name="PARCELA 2,5" sheetId="10" r:id="rId5"/>
    <sheet name="PARCELAS 10" sheetId="9" r:id="rId6"/>
    <sheet name="ESPECIES TOTAL" sheetId="15" r:id="rId7"/>
  </sheets>
  <definedNames>
    <definedName name="_xlnm._FilterDatabase" localSheetId="6" hidden="1">'ESPECIES TOTAL'!$A$1:$B$1032</definedName>
    <definedName name="_xlnm._FilterDatabase" localSheetId="0" hidden="1">'PARCELA 1'!$A$3:$R$116</definedName>
    <definedName name="_xlnm._FilterDatabase" localSheetId="1" hidden="1">'PARCELA 2'!$A$3:$W$90</definedName>
    <definedName name="_xlnm._FilterDatabase" localSheetId="4" hidden="1">'PARCELA 2,5'!$B$1:$G$847</definedName>
    <definedName name="_xlnm._FilterDatabase" localSheetId="2" hidden="1">'PARCELA 3'!$A$3:$W$306</definedName>
    <definedName name="_xlnm._FilterDatabase" localSheetId="3" hidden="1">'PARCELA 4'!$A$1:$H$531</definedName>
    <definedName name="_xlnm._FilterDatabase" localSheetId="5" hidden="1">'PARCELAS 10'!$C$4:$G$202</definedName>
  </definedNames>
  <calcPr calcId="191029"/>
  <extLst>
    <ext uri="GoogleSheetsCustomDataVersion2">
      <go:sheetsCustomData xmlns:go="http://customooxmlschemas.google.com/" r:id="rId14" roundtripDataChecksum="qgRjBYEy29Hl/ucZWWamHMog1JA6WUBH71dSuuEKAfU="/>
    </ext>
  </extLst>
</workbook>
</file>

<file path=xl/calcChain.xml><?xml version="1.0" encoding="utf-8"?>
<calcChain xmlns="http://schemas.openxmlformats.org/spreadsheetml/2006/main">
  <c r="K293" i="9" l="1"/>
  <c r="L287" i="9" s="1"/>
  <c r="L285" i="9" l="1"/>
  <c r="L289" i="9"/>
  <c r="L291" i="9"/>
  <c r="L290" i="9"/>
  <c r="L288" i="9"/>
  <c r="L286" i="9"/>
  <c r="L292" i="9"/>
  <c r="N542" i="11"/>
  <c r="O542" i="11"/>
  <c r="R542" i="11"/>
  <c r="M554" i="11"/>
  <c r="N552" i="11" s="1"/>
  <c r="N321" i="1"/>
  <c r="P321" i="1"/>
  <c r="M321" i="1"/>
  <c r="Q316" i="1" s="1"/>
  <c r="L334" i="1"/>
  <c r="M328" i="1" s="1"/>
  <c r="M118" i="3"/>
  <c r="F4" i="10"/>
  <c r="N13" i="10"/>
  <c r="M13" i="10"/>
  <c r="R4" i="10" s="1"/>
  <c r="L45" i="10"/>
  <c r="M36" i="10" s="1"/>
  <c r="Q6" i="10"/>
  <c r="Q8" i="10" s="1"/>
  <c r="Q10" i="10" s="1"/>
  <c r="Q5" i="10"/>
  <c r="Q7" i="10" s="1"/>
  <c r="Q9" i="10" s="1"/>
  <c r="Q11" i="10" s="1"/>
  <c r="Q12" i="10" s="1"/>
  <c r="Q4" i="10"/>
  <c r="Q3" i="10"/>
  <c r="Q2" i="10"/>
  <c r="O3" i="10"/>
  <c r="O4" i="10"/>
  <c r="O5" i="10"/>
  <c r="O6" i="10"/>
  <c r="O7" i="10"/>
  <c r="O8" i="10"/>
  <c r="O9" i="10"/>
  <c r="O10" i="10"/>
  <c r="O11" i="10"/>
  <c r="O12" i="10"/>
  <c r="R539" i="11"/>
  <c r="R537" i="11"/>
  <c r="R541" i="11"/>
  <c r="R538" i="11"/>
  <c r="R536" i="11"/>
  <c r="R535" i="11"/>
  <c r="R540" i="11"/>
  <c r="L321" i="1"/>
  <c r="P315" i="1"/>
  <c r="P319" i="1"/>
  <c r="P320" i="1"/>
  <c r="P316" i="1"/>
  <c r="P314" i="1"/>
  <c r="P318" i="1"/>
  <c r="P317" i="1"/>
  <c r="P312" i="1"/>
  <c r="P313" i="1"/>
  <c r="L135" i="3"/>
  <c r="M135" i="3"/>
  <c r="L168" i="5"/>
  <c r="M155" i="5"/>
  <c r="L155" i="5"/>
  <c r="L124" i="3"/>
  <c r="M123" i="3" s="1"/>
  <c r="M140" i="5"/>
  <c r="M141" i="5"/>
  <c r="M142" i="5"/>
  <c r="M143" i="5"/>
  <c r="M139" i="5"/>
  <c r="P127" i="5"/>
  <c r="K260" i="9"/>
  <c r="K249" i="9"/>
  <c r="Q314" i="1" l="1"/>
  <c r="Q320" i="1"/>
  <c r="Q312" i="1"/>
  <c r="Q319" i="1"/>
  <c r="Q318" i="1"/>
  <c r="Q315" i="1"/>
  <c r="Q317" i="1"/>
  <c r="N550" i="11"/>
  <c r="N547" i="11"/>
  <c r="N551" i="11"/>
  <c r="N548" i="11"/>
  <c r="N553" i="11"/>
  <c r="N549" i="11"/>
  <c r="M325" i="1"/>
  <c r="M330" i="1"/>
  <c r="M329" i="1"/>
  <c r="M333" i="1"/>
  <c r="M326" i="1"/>
  <c r="M331" i="1"/>
  <c r="M327" i="1"/>
  <c r="M332" i="1"/>
  <c r="M35" i="10"/>
  <c r="M34" i="10"/>
  <c r="M44" i="10"/>
  <c r="M43" i="10"/>
  <c r="M42" i="10"/>
  <c r="M41" i="10"/>
  <c r="M40" i="10"/>
  <c r="M39" i="10"/>
  <c r="M38" i="10"/>
  <c r="M37" i="10"/>
  <c r="R3" i="10"/>
  <c r="R12" i="10"/>
  <c r="R11" i="10"/>
  <c r="R10" i="10"/>
  <c r="R9" i="10"/>
  <c r="R8" i="10"/>
  <c r="R7" i="10"/>
  <c r="R6" i="10"/>
  <c r="R5" i="10"/>
  <c r="Q13" i="10"/>
  <c r="M121" i="3"/>
  <c r="M120" i="3"/>
  <c r="M122" i="3"/>
  <c r="M119" i="3"/>
  <c r="M144" i="5"/>
  <c r="N554" i="11" l="1"/>
  <c r="M334" i="1"/>
  <c r="M45" i="10"/>
  <c r="M124" i="3"/>
  <c r="O2" i="10"/>
  <c r="O13" i="10" s="1"/>
  <c r="L13" i="10"/>
  <c r="G7" i="10"/>
  <c r="G17" i="10"/>
  <c r="G16" i="10"/>
  <c r="G24" i="10"/>
  <c r="G28" i="10"/>
  <c r="G35" i="10"/>
  <c r="G34" i="10"/>
  <c r="G33" i="10"/>
  <c r="G41" i="10"/>
  <c r="G40" i="10"/>
  <c r="G39" i="10"/>
  <c r="G49" i="10"/>
  <c r="G48" i="10"/>
  <c r="G60" i="10"/>
  <c r="G59" i="10"/>
  <c r="G83" i="10"/>
  <c r="G82" i="10"/>
  <c r="G87" i="10"/>
  <c r="G86" i="10"/>
  <c r="G90" i="10"/>
  <c r="G89" i="10"/>
  <c r="G95" i="10"/>
  <c r="G94" i="10"/>
  <c r="G93" i="10"/>
  <c r="G97" i="10"/>
  <c r="G102" i="10"/>
  <c r="G101" i="10"/>
  <c r="G115" i="10"/>
  <c r="G114" i="10"/>
  <c r="G119" i="10"/>
  <c r="G121" i="10"/>
  <c r="F7" i="10"/>
  <c r="F17" i="10"/>
  <c r="F16" i="10"/>
  <c r="F24" i="10"/>
  <c r="F28" i="10"/>
  <c r="F35" i="10"/>
  <c r="F34" i="10"/>
  <c r="F33" i="10"/>
  <c r="F41" i="10"/>
  <c r="F40" i="10"/>
  <c r="F39" i="10"/>
  <c r="F49" i="10"/>
  <c r="F48" i="10"/>
  <c r="F60" i="10"/>
  <c r="F59" i="10"/>
  <c r="F83" i="10"/>
  <c r="F82" i="10"/>
  <c r="F87" i="10"/>
  <c r="F86" i="10"/>
  <c r="F90" i="10"/>
  <c r="F89" i="10"/>
  <c r="F95" i="10"/>
  <c r="F94" i="10"/>
  <c r="F93" i="10"/>
  <c r="F97" i="10"/>
  <c r="F102" i="10"/>
  <c r="F101" i="10"/>
  <c r="F115" i="10"/>
  <c r="F114" i="10"/>
  <c r="F119" i="10"/>
  <c r="F121" i="10"/>
  <c r="G304" i="10"/>
  <c r="F304" i="10"/>
  <c r="G303" i="10"/>
  <c r="F303" i="10"/>
  <c r="G302" i="10"/>
  <c r="F302" i="10"/>
  <c r="G301" i="10"/>
  <c r="F301" i="10"/>
  <c r="G300" i="10"/>
  <c r="F300" i="10"/>
  <c r="G299" i="10"/>
  <c r="F299" i="10"/>
  <c r="G298" i="10"/>
  <c r="F298" i="10"/>
  <c r="G297" i="10"/>
  <c r="F297" i="10"/>
  <c r="G296" i="10"/>
  <c r="F296" i="10"/>
  <c r="G295" i="10"/>
  <c r="F295" i="10"/>
  <c r="G294" i="10"/>
  <c r="F294" i="10"/>
  <c r="G293" i="10"/>
  <c r="F293" i="10"/>
  <c r="G292" i="10"/>
  <c r="F292" i="10"/>
  <c r="G291" i="10"/>
  <c r="F291" i="10"/>
  <c r="G290" i="10"/>
  <c r="F290" i="10"/>
  <c r="G289" i="10"/>
  <c r="F289" i="10"/>
  <c r="G288" i="10"/>
  <c r="F288" i="10"/>
  <c r="G287" i="10"/>
  <c r="F287" i="10"/>
  <c r="G286" i="10"/>
  <c r="F286" i="10"/>
  <c r="G285" i="10"/>
  <c r="F285" i="10"/>
  <c r="G284" i="10"/>
  <c r="F284" i="10"/>
  <c r="G283" i="10"/>
  <c r="F283" i="10"/>
  <c r="G282" i="10"/>
  <c r="F282" i="10"/>
  <c r="G281" i="10"/>
  <c r="F281" i="10"/>
  <c r="G280" i="10"/>
  <c r="F280" i="10"/>
  <c r="G279" i="10"/>
  <c r="F279" i="10"/>
  <c r="G278" i="10"/>
  <c r="F278" i="10"/>
  <c r="G277" i="10"/>
  <c r="F277" i="10"/>
  <c r="G276" i="10"/>
  <c r="F276" i="10"/>
  <c r="G275" i="10"/>
  <c r="F275" i="10"/>
  <c r="G274" i="10"/>
  <c r="F274" i="10"/>
  <c r="G273" i="10"/>
  <c r="F273" i="10"/>
  <c r="G272" i="10"/>
  <c r="F272" i="10"/>
  <c r="G271" i="10"/>
  <c r="F271" i="10"/>
  <c r="G270" i="10"/>
  <c r="F270" i="10"/>
  <c r="G269" i="10"/>
  <c r="F269" i="10"/>
  <c r="G268" i="10"/>
  <c r="F268" i="10"/>
  <c r="G267" i="10"/>
  <c r="F267" i="10"/>
  <c r="G266" i="10"/>
  <c r="F266" i="10"/>
  <c r="G265" i="10"/>
  <c r="F265" i="10"/>
  <c r="G264" i="10"/>
  <c r="F264" i="10"/>
  <c r="G263" i="10"/>
  <c r="F263" i="10"/>
  <c r="G262" i="10"/>
  <c r="F262" i="10"/>
  <c r="G261" i="10"/>
  <c r="F261" i="10"/>
  <c r="G260" i="10"/>
  <c r="F260" i="10"/>
  <c r="G259" i="10"/>
  <c r="F259" i="10"/>
  <c r="G258" i="10"/>
  <c r="F258" i="10"/>
  <c r="G257" i="10"/>
  <c r="F257" i="10"/>
  <c r="G256" i="10"/>
  <c r="F256" i="10"/>
  <c r="G255" i="10"/>
  <c r="F255" i="10"/>
  <c r="G254" i="10"/>
  <c r="F254" i="10"/>
  <c r="G253" i="10"/>
  <c r="F253" i="10"/>
  <c r="G252" i="10"/>
  <c r="F252" i="10"/>
  <c r="G251" i="10"/>
  <c r="F251" i="10"/>
  <c r="G250" i="10"/>
  <c r="F250" i="10"/>
  <c r="G249" i="10"/>
  <c r="F249" i="10"/>
  <c r="G248" i="10"/>
  <c r="F248" i="10"/>
  <c r="G247" i="10"/>
  <c r="F247" i="10"/>
  <c r="G246" i="10"/>
  <c r="F246" i="10"/>
  <c r="G245" i="10"/>
  <c r="F245" i="10"/>
  <c r="G244" i="10"/>
  <c r="F244" i="10"/>
  <c r="G243" i="10"/>
  <c r="F243" i="10"/>
  <c r="G242" i="10"/>
  <c r="F242" i="10"/>
  <c r="G241" i="10"/>
  <c r="F241" i="10"/>
  <c r="G240" i="10"/>
  <c r="F240" i="10"/>
  <c r="G239" i="10"/>
  <c r="F239" i="10"/>
  <c r="G238" i="10"/>
  <c r="F238" i="10"/>
  <c r="G237" i="10"/>
  <c r="F237" i="10"/>
  <c r="G236" i="10"/>
  <c r="F236" i="10"/>
  <c r="G235" i="10"/>
  <c r="F235" i="10"/>
  <c r="G234" i="10"/>
  <c r="F234" i="10"/>
  <c r="G233" i="10"/>
  <c r="F233" i="10"/>
  <c r="G232" i="10"/>
  <c r="F232" i="10"/>
  <c r="G231" i="10"/>
  <c r="F231" i="10"/>
  <c r="G230" i="10"/>
  <c r="F230" i="10"/>
  <c r="G229" i="10"/>
  <c r="F229" i="10"/>
  <c r="G228" i="10"/>
  <c r="F228" i="10"/>
  <c r="G227" i="10"/>
  <c r="F227" i="10"/>
  <c r="G226" i="10"/>
  <c r="F226" i="10"/>
  <c r="G225" i="10"/>
  <c r="F225" i="10"/>
  <c r="G224" i="10"/>
  <c r="F224" i="10"/>
  <c r="G223" i="10"/>
  <c r="F223" i="10"/>
  <c r="G222" i="10"/>
  <c r="F222" i="10"/>
  <c r="G221" i="10"/>
  <c r="F221" i="10"/>
  <c r="G220" i="10"/>
  <c r="F220" i="10"/>
  <c r="G219" i="10"/>
  <c r="F219" i="10"/>
  <c r="G218" i="10"/>
  <c r="F218" i="10"/>
  <c r="G217" i="10"/>
  <c r="F217" i="10"/>
  <c r="G216" i="10"/>
  <c r="F216" i="10"/>
  <c r="G215" i="10"/>
  <c r="F215" i="10"/>
  <c r="G214" i="10"/>
  <c r="F214" i="10"/>
  <c r="G213" i="10"/>
  <c r="F213" i="10"/>
  <c r="G212" i="10"/>
  <c r="F212" i="10"/>
  <c r="G211" i="10"/>
  <c r="F211" i="10"/>
  <c r="G210" i="10"/>
  <c r="F210" i="10"/>
  <c r="G209" i="10"/>
  <c r="F209" i="10"/>
  <c r="G208" i="10"/>
  <c r="F208" i="10"/>
  <c r="G207" i="10"/>
  <c r="F207" i="10"/>
  <c r="G206" i="10"/>
  <c r="F206" i="10"/>
  <c r="G205" i="10"/>
  <c r="F205" i="10"/>
  <c r="G204" i="10"/>
  <c r="F204" i="10"/>
  <c r="G203" i="10"/>
  <c r="F203" i="10"/>
  <c r="G202" i="10"/>
  <c r="F202" i="10"/>
  <c r="G201" i="10"/>
  <c r="F201" i="10"/>
  <c r="G200" i="10"/>
  <c r="F200" i="10"/>
  <c r="G199" i="10"/>
  <c r="F199" i="10"/>
  <c r="G198" i="10"/>
  <c r="F198" i="10"/>
  <c r="G197" i="10"/>
  <c r="F197" i="10"/>
  <c r="G196" i="10"/>
  <c r="F196" i="10"/>
  <c r="G195" i="10"/>
  <c r="F195" i="10"/>
  <c r="G194" i="10"/>
  <c r="F194" i="10"/>
  <c r="G193" i="10"/>
  <c r="F193" i="10"/>
  <c r="G192" i="10"/>
  <c r="F192" i="10"/>
  <c r="G191" i="10"/>
  <c r="F191" i="10"/>
  <c r="G190" i="10"/>
  <c r="F190" i="10"/>
  <c r="G189" i="10"/>
  <c r="F189" i="10"/>
  <c r="G188" i="10"/>
  <c r="F188" i="10"/>
  <c r="G187" i="10"/>
  <c r="F187" i="10"/>
  <c r="G186" i="10"/>
  <c r="F186" i="10"/>
  <c r="G185" i="10"/>
  <c r="F185" i="10"/>
  <c r="G184" i="10"/>
  <c r="F184" i="10"/>
  <c r="G183" i="10"/>
  <c r="F183" i="10"/>
  <c r="G182" i="10"/>
  <c r="F182" i="10"/>
  <c r="G181" i="10"/>
  <c r="F181" i="10"/>
  <c r="G180" i="10"/>
  <c r="F180" i="10"/>
  <c r="G179" i="10"/>
  <c r="F179" i="10"/>
  <c r="G178" i="10"/>
  <c r="F178" i="10"/>
  <c r="G177" i="10"/>
  <c r="F177" i="10"/>
  <c r="G176" i="10"/>
  <c r="F176" i="10"/>
  <c r="G175" i="10"/>
  <c r="F175" i="10"/>
  <c r="G174" i="10"/>
  <c r="F174" i="10"/>
  <c r="G173" i="10"/>
  <c r="F173" i="10"/>
  <c r="G172" i="10"/>
  <c r="F172" i="10"/>
  <c r="G171" i="10"/>
  <c r="F171" i="10"/>
  <c r="G170" i="10"/>
  <c r="F170" i="10"/>
  <c r="G169" i="10"/>
  <c r="F169" i="10"/>
  <c r="G168" i="10"/>
  <c r="F168" i="10"/>
  <c r="G167" i="10"/>
  <c r="F167" i="10"/>
  <c r="G166" i="10"/>
  <c r="F166" i="10"/>
  <c r="G165" i="10"/>
  <c r="F165" i="10"/>
  <c r="G164" i="10"/>
  <c r="F164" i="10"/>
  <c r="G163" i="10"/>
  <c r="F163" i="10"/>
  <c r="G162" i="10"/>
  <c r="F162" i="10"/>
  <c r="G161" i="10"/>
  <c r="F161" i="10"/>
  <c r="G160" i="10"/>
  <c r="F160" i="10"/>
  <c r="G159" i="10"/>
  <c r="F159" i="10"/>
  <c r="G158" i="10"/>
  <c r="F158" i="10"/>
  <c r="G157" i="10"/>
  <c r="F157" i="10"/>
  <c r="G156" i="10"/>
  <c r="F156" i="10"/>
  <c r="G155" i="10"/>
  <c r="F155" i="10"/>
  <c r="G154" i="10"/>
  <c r="F154" i="10"/>
  <c r="G153" i="10"/>
  <c r="F153" i="10"/>
  <c r="G152" i="10"/>
  <c r="F152" i="10"/>
  <c r="G151" i="10"/>
  <c r="F151" i="10"/>
  <c r="G150" i="10"/>
  <c r="F150" i="10"/>
  <c r="G149" i="10"/>
  <c r="F149" i="10"/>
  <c r="G148" i="10"/>
  <c r="F148" i="10"/>
  <c r="G147" i="10"/>
  <c r="F147" i="10"/>
  <c r="G146" i="10"/>
  <c r="F146" i="10"/>
  <c r="G145" i="10"/>
  <c r="F145" i="10"/>
  <c r="G144" i="10"/>
  <c r="F144" i="10"/>
  <c r="G143" i="10"/>
  <c r="F143" i="10"/>
  <c r="G142" i="10"/>
  <c r="F142" i="10"/>
  <c r="G141" i="10"/>
  <c r="F141" i="10"/>
  <c r="G140" i="10"/>
  <c r="F140" i="10"/>
  <c r="G139" i="10"/>
  <c r="F139" i="10"/>
  <c r="G138" i="10"/>
  <c r="F138" i="10"/>
  <c r="G137" i="10"/>
  <c r="F137" i="10"/>
  <c r="G136" i="10"/>
  <c r="F136" i="10"/>
  <c r="G135" i="10"/>
  <c r="F135" i="10"/>
  <c r="G134" i="10"/>
  <c r="F134" i="10"/>
  <c r="G133" i="10"/>
  <c r="F133" i="10"/>
  <c r="G132" i="10"/>
  <c r="F132" i="10"/>
  <c r="G131" i="10"/>
  <c r="F131" i="10"/>
  <c r="G130" i="10"/>
  <c r="F130" i="10"/>
  <c r="G129" i="10"/>
  <c r="F129" i="10"/>
  <c r="G128" i="10"/>
  <c r="F128" i="10"/>
  <c r="G127" i="10"/>
  <c r="F127" i="10"/>
  <c r="G126" i="10"/>
  <c r="F126" i="10"/>
  <c r="G125" i="10"/>
  <c r="F125" i="10"/>
  <c r="G124" i="10"/>
  <c r="F124" i="10"/>
  <c r="G123" i="10"/>
  <c r="F123" i="10"/>
  <c r="G122" i="10"/>
  <c r="F122" i="10"/>
  <c r="G120" i="10"/>
  <c r="F120" i="10"/>
  <c r="G118" i="10"/>
  <c r="F118" i="10"/>
  <c r="G117" i="10"/>
  <c r="F117" i="10"/>
  <c r="G116" i="10"/>
  <c r="F116" i="10"/>
  <c r="G113" i="10"/>
  <c r="F113" i="10"/>
  <c r="G112" i="10"/>
  <c r="F112" i="10"/>
  <c r="G111" i="10"/>
  <c r="F111" i="10"/>
  <c r="G110" i="10"/>
  <c r="F110" i="10"/>
  <c r="G109" i="10"/>
  <c r="F109" i="10"/>
  <c r="G108" i="10"/>
  <c r="F108" i="10"/>
  <c r="G107" i="10"/>
  <c r="F107" i="10"/>
  <c r="G106" i="10"/>
  <c r="F106" i="10"/>
  <c r="G105" i="10"/>
  <c r="F105" i="10"/>
  <c r="G104" i="10"/>
  <c r="F104" i="10"/>
  <c r="G103" i="10"/>
  <c r="F103" i="10"/>
  <c r="G100" i="10"/>
  <c r="F100" i="10"/>
  <c r="G99" i="10"/>
  <c r="F99" i="10"/>
  <c r="G98" i="10"/>
  <c r="F98" i="10"/>
  <c r="G96" i="10"/>
  <c r="F96" i="10"/>
  <c r="G92" i="10"/>
  <c r="F92" i="10"/>
  <c r="G91" i="10"/>
  <c r="F91" i="10"/>
  <c r="G88" i="10"/>
  <c r="F88" i="10"/>
  <c r="G85" i="10"/>
  <c r="F85" i="10"/>
  <c r="G84" i="10"/>
  <c r="F84" i="10"/>
  <c r="G81" i="10"/>
  <c r="F81" i="10"/>
  <c r="G80" i="10"/>
  <c r="F80" i="10"/>
  <c r="G79" i="10"/>
  <c r="F79" i="10"/>
  <c r="G78" i="10"/>
  <c r="F78" i="10"/>
  <c r="G77" i="10"/>
  <c r="F77" i="10"/>
  <c r="G76" i="10"/>
  <c r="F76" i="10"/>
  <c r="G75" i="10"/>
  <c r="F75" i="10"/>
  <c r="G74" i="10"/>
  <c r="F74" i="10"/>
  <c r="G73" i="10"/>
  <c r="F73" i="10"/>
  <c r="G72" i="10"/>
  <c r="F72" i="10"/>
  <c r="G71" i="10"/>
  <c r="F71" i="10"/>
  <c r="G70" i="10"/>
  <c r="F70" i="10"/>
  <c r="G69" i="10"/>
  <c r="F69" i="10"/>
  <c r="G68" i="10"/>
  <c r="F68" i="10"/>
  <c r="G67" i="10"/>
  <c r="F67" i="10"/>
  <c r="G66" i="10"/>
  <c r="F66" i="10"/>
  <c r="G65" i="10"/>
  <c r="F65" i="10"/>
  <c r="G64" i="10"/>
  <c r="F64" i="10"/>
  <c r="G63" i="10"/>
  <c r="F63" i="10"/>
  <c r="G62" i="10"/>
  <c r="F62" i="10"/>
  <c r="G61" i="10"/>
  <c r="F61" i="10"/>
  <c r="G58" i="10"/>
  <c r="F58" i="10"/>
  <c r="G57" i="10"/>
  <c r="F57" i="10"/>
  <c r="G56" i="10"/>
  <c r="F56" i="10"/>
  <c r="G55" i="10"/>
  <c r="F55" i="10"/>
  <c r="G54" i="10"/>
  <c r="F54" i="10"/>
  <c r="G53" i="10"/>
  <c r="F53" i="10"/>
  <c r="G52" i="10"/>
  <c r="F52" i="10"/>
  <c r="G51" i="10"/>
  <c r="F51" i="10"/>
  <c r="G50" i="10"/>
  <c r="F50" i="10"/>
  <c r="G47" i="10"/>
  <c r="F47" i="10"/>
  <c r="G46" i="10"/>
  <c r="F46" i="10"/>
  <c r="G45" i="10"/>
  <c r="F45" i="10"/>
  <c r="G44" i="10"/>
  <c r="F44" i="10"/>
  <c r="G43" i="10"/>
  <c r="F43" i="10"/>
  <c r="G42" i="10"/>
  <c r="F42" i="10"/>
  <c r="G38" i="10"/>
  <c r="F38" i="10"/>
  <c r="G37" i="10"/>
  <c r="F37" i="10"/>
  <c r="G36" i="10"/>
  <c r="F36" i="10"/>
  <c r="G32" i="10"/>
  <c r="F32" i="10"/>
  <c r="G31" i="10"/>
  <c r="F31" i="10"/>
  <c r="G30" i="10"/>
  <c r="F30" i="10"/>
  <c r="G29" i="10"/>
  <c r="F29" i="10"/>
  <c r="G27" i="10"/>
  <c r="F27" i="10"/>
  <c r="G26" i="10"/>
  <c r="F26" i="10"/>
  <c r="G25" i="10"/>
  <c r="F25" i="10"/>
  <c r="G23" i="10"/>
  <c r="F23" i="10"/>
  <c r="G22" i="10"/>
  <c r="F22" i="10"/>
  <c r="G21" i="10"/>
  <c r="F21" i="10"/>
  <c r="G20" i="10"/>
  <c r="F20" i="10"/>
  <c r="G19" i="10"/>
  <c r="F19" i="10"/>
  <c r="G18" i="10"/>
  <c r="F18" i="10"/>
  <c r="G15" i="10"/>
  <c r="F15" i="10"/>
  <c r="G14" i="10"/>
  <c r="F14" i="10"/>
  <c r="G13" i="10"/>
  <c r="F13" i="10"/>
  <c r="G12" i="10"/>
  <c r="F12" i="10"/>
  <c r="G11" i="10"/>
  <c r="F11" i="10"/>
  <c r="G10" i="10"/>
  <c r="F10" i="10"/>
  <c r="G9" i="10"/>
  <c r="F9" i="10"/>
  <c r="G8" i="10"/>
  <c r="F8" i="10"/>
  <c r="G6" i="10"/>
  <c r="F6" i="10"/>
  <c r="G5" i="10"/>
  <c r="F5" i="10"/>
  <c r="G4" i="10"/>
  <c r="G3" i="10"/>
  <c r="F3" i="10"/>
  <c r="G2" i="10"/>
  <c r="F2" i="10"/>
  <c r="G202" i="9"/>
  <c r="F202" i="9"/>
  <c r="G201" i="9"/>
  <c r="F201" i="9"/>
  <c r="G200" i="9"/>
  <c r="F200" i="9"/>
  <c r="G199" i="9"/>
  <c r="F199" i="9"/>
  <c r="G198" i="9"/>
  <c r="F198" i="9"/>
  <c r="G197" i="9"/>
  <c r="F197" i="9"/>
  <c r="G196" i="9"/>
  <c r="F196" i="9"/>
  <c r="G195" i="9"/>
  <c r="F195" i="9"/>
  <c r="G194" i="9"/>
  <c r="F194" i="9"/>
  <c r="G193" i="9"/>
  <c r="F193" i="9"/>
  <c r="G192" i="9"/>
  <c r="F192" i="9"/>
  <c r="G191" i="9"/>
  <c r="F191" i="9"/>
  <c r="G190" i="9"/>
  <c r="F190" i="9"/>
  <c r="G189" i="9"/>
  <c r="F189" i="9"/>
  <c r="G188" i="9"/>
  <c r="F188" i="9"/>
  <c r="G187" i="9"/>
  <c r="F187" i="9"/>
  <c r="G186" i="9"/>
  <c r="F186" i="9"/>
  <c r="G185" i="9"/>
  <c r="F185" i="9"/>
  <c r="G184" i="9"/>
  <c r="F184" i="9"/>
  <c r="G183" i="9"/>
  <c r="F183" i="9"/>
  <c r="G182" i="9"/>
  <c r="F182" i="9"/>
  <c r="G181" i="9"/>
  <c r="F181" i="9"/>
  <c r="G180" i="9"/>
  <c r="F180" i="9"/>
  <c r="G179" i="9"/>
  <c r="F179" i="9"/>
  <c r="G178" i="9"/>
  <c r="F178" i="9"/>
  <c r="G177" i="9"/>
  <c r="F177" i="9"/>
  <c r="G176" i="9"/>
  <c r="F176" i="9"/>
  <c r="G175" i="9"/>
  <c r="F175" i="9"/>
  <c r="G174" i="9"/>
  <c r="F174" i="9"/>
  <c r="G173" i="9"/>
  <c r="F173" i="9"/>
  <c r="G172" i="9"/>
  <c r="F172" i="9"/>
  <c r="G171" i="9"/>
  <c r="F171" i="9"/>
  <c r="G170" i="9"/>
  <c r="F170" i="9"/>
  <c r="G169" i="9"/>
  <c r="F169" i="9"/>
  <c r="G168" i="9"/>
  <c r="F168" i="9"/>
  <c r="G167" i="9"/>
  <c r="F167" i="9"/>
  <c r="G166" i="9"/>
  <c r="F166" i="9"/>
  <c r="G165" i="9"/>
  <c r="F165" i="9"/>
  <c r="G164" i="9"/>
  <c r="F164" i="9"/>
  <c r="G163" i="9"/>
  <c r="F163" i="9"/>
  <c r="G162" i="9"/>
  <c r="F162" i="9"/>
  <c r="G161" i="9"/>
  <c r="F161" i="9"/>
  <c r="G160" i="9"/>
  <c r="F160" i="9"/>
  <c r="G159" i="9"/>
  <c r="F159" i="9"/>
  <c r="G158" i="9"/>
  <c r="F158" i="9"/>
  <c r="G157" i="9"/>
  <c r="F157" i="9"/>
  <c r="G156" i="9"/>
  <c r="F156" i="9"/>
  <c r="G155" i="9"/>
  <c r="F155" i="9"/>
  <c r="G154" i="9"/>
  <c r="F154" i="9"/>
  <c r="G153" i="9"/>
  <c r="F153" i="9"/>
  <c r="G152" i="9"/>
  <c r="F152" i="9"/>
  <c r="G151" i="9"/>
  <c r="F151" i="9"/>
  <c r="G150" i="9"/>
  <c r="F150" i="9"/>
  <c r="G149" i="9"/>
  <c r="F149" i="9"/>
  <c r="G148" i="9"/>
  <c r="F148" i="9"/>
  <c r="G147" i="9"/>
  <c r="F147" i="9"/>
  <c r="G146" i="9"/>
  <c r="F146" i="9"/>
  <c r="G145" i="9"/>
  <c r="F145" i="9"/>
  <c r="G144" i="9"/>
  <c r="F144" i="9"/>
  <c r="G143" i="9"/>
  <c r="F143" i="9"/>
  <c r="G142" i="9"/>
  <c r="F142" i="9"/>
  <c r="G141" i="9"/>
  <c r="F141" i="9"/>
  <c r="G140" i="9"/>
  <c r="F140" i="9"/>
  <c r="G139" i="9"/>
  <c r="F139" i="9"/>
  <c r="G138" i="9"/>
  <c r="F138" i="9"/>
  <c r="G137" i="9"/>
  <c r="F137" i="9"/>
  <c r="G136" i="9"/>
  <c r="F136" i="9"/>
  <c r="G135" i="9"/>
  <c r="F135" i="9"/>
  <c r="G134" i="9"/>
  <c r="F134" i="9"/>
  <c r="G133" i="9"/>
  <c r="F133" i="9"/>
  <c r="G132" i="9"/>
  <c r="F132" i="9"/>
  <c r="G131" i="9"/>
  <c r="F131" i="9"/>
  <c r="G130" i="9"/>
  <c r="F130" i="9"/>
  <c r="G129" i="9"/>
  <c r="F129" i="9"/>
  <c r="G128" i="9"/>
  <c r="F128" i="9"/>
  <c r="G127" i="9"/>
  <c r="F127" i="9"/>
  <c r="G126" i="9"/>
  <c r="F126" i="9"/>
  <c r="G125" i="9"/>
  <c r="F125" i="9"/>
  <c r="G124" i="9"/>
  <c r="F124" i="9"/>
  <c r="G123" i="9"/>
  <c r="F123" i="9"/>
  <c r="G122" i="9"/>
  <c r="F122" i="9"/>
  <c r="G121" i="9"/>
  <c r="F121" i="9"/>
  <c r="G120" i="9"/>
  <c r="F120" i="9"/>
  <c r="G119" i="9"/>
  <c r="F119" i="9"/>
  <c r="G118" i="9"/>
  <c r="F118" i="9"/>
  <c r="G117" i="9"/>
  <c r="F117" i="9"/>
  <c r="G116" i="9"/>
  <c r="F116" i="9"/>
  <c r="G115" i="9"/>
  <c r="F115" i="9"/>
  <c r="G114" i="9"/>
  <c r="F114" i="9"/>
  <c r="G113" i="9"/>
  <c r="F113" i="9"/>
  <c r="G112" i="9"/>
  <c r="F112" i="9"/>
  <c r="G111" i="9"/>
  <c r="F111" i="9"/>
  <c r="G110" i="9"/>
  <c r="F110" i="9"/>
  <c r="G109" i="9"/>
  <c r="F109" i="9"/>
  <c r="G108" i="9"/>
  <c r="F108" i="9"/>
  <c r="G107" i="9"/>
  <c r="F107" i="9"/>
  <c r="G106" i="9"/>
  <c r="F106" i="9"/>
  <c r="G105" i="9"/>
  <c r="F105" i="9"/>
  <c r="G104" i="9"/>
  <c r="F104" i="9"/>
  <c r="G103" i="9"/>
  <c r="F103" i="9"/>
  <c r="G102" i="9"/>
  <c r="F102" i="9"/>
  <c r="G101" i="9"/>
  <c r="F101" i="9"/>
  <c r="G100" i="9"/>
  <c r="F100" i="9"/>
  <c r="G99" i="9"/>
  <c r="F99" i="9"/>
  <c r="G98" i="9"/>
  <c r="F98" i="9"/>
  <c r="G97" i="9"/>
  <c r="F97" i="9"/>
  <c r="G96" i="9"/>
  <c r="F96" i="9"/>
  <c r="G95" i="9"/>
  <c r="F95" i="9"/>
  <c r="G94" i="9"/>
  <c r="F94" i="9"/>
  <c r="G93" i="9"/>
  <c r="F93" i="9"/>
  <c r="G92" i="9"/>
  <c r="F92" i="9"/>
  <c r="G91" i="9"/>
  <c r="F91" i="9"/>
  <c r="G90" i="9"/>
  <c r="F90" i="9"/>
  <c r="G89" i="9"/>
  <c r="F89" i="9"/>
  <c r="G88" i="9"/>
  <c r="F88" i="9"/>
  <c r="G87" i="9"/>
  <c r="F87" i="9"/>
  <c r="G86" i="9"/>
  <c r="F86" i="9"/>
  <c r="G85" i="9"/>
  <c r="F85" i="9"/>
  <c r="G84" i="9"/>
  <c r="F84" i="9"/>
  <c r="G83" i="9"/>
  <c r="F83" i="9"/>
  <c r="G82" i="9"/>
  <c r="F82" i="9"/>
  <c r="G81" i="9"/>
  <c r="F81" i="9"/>
  <c r="G80" i="9"/>
  <c r="F80" i="9"/>
  <c r="G79" i="9"/>
  <c r="F79" i="9"/>
  <c r="G78" i="9"/>
  <c r="F78" i="9"/>
  <c r="G77" i="9"/>
  <c r="F77" i="9"/>
  <c r="G76" i="9"/>
  <c r="F76" i="9"/>
  <c r="G75" i="9"/>
  <c r="F75" i="9"/>
  <c r="G74" i="9"/>
  <c r="F74" i="9"/>
  <c r="G73" i="9"/>
  <c r="F73" i="9"/>
  <c r="G72" i="9"/>
  <c r="F72" i="9"/>
  <c r="G71" i="9"/>
  <c r="F71" i="9"/>
  <c r="G70" i="9"/>
  <c r="F70" i="9"/>
  <c r="G69" i="9"/>
  <c r="F69" i="9"/>
  <c r="G68" i="9"/>
  <c r="F68" i="9"/>
  <c r="G67" i="9"/>
  <c r="F67" i="9"/>
  <c r="G66" i="9"/>
  <c r="F66" i="9"/>
  <c r="G65" i="9"/>
  <c r="F65" i="9"/>
  <c r="G64" i="9"/>
  <c r="F64" i="9"/>
  <c r="G63" i="9"/>
  <c r="F63" i="9"/>
  <c r="G62" i="9"/>
  <c r="F62" i="9"/>
  <c r="G61" i="9"/>
  <c r="F61" i="9"/>
  <c r="G60" i="9"/>
  <c r="F60" i="9"/>
  <c r="G59" i="9"/>
  <c r="F59" i="9"/>
  <c r="G58" i="9"/>
  <c r="F58" i="9"/>
  <c r="G57" i="9"/>
  <c r="F57" i="9"/>
  <c r="G56" i="9"/>
  <c r="F56" i="9"/>
  <c r="G55" i="9"/>
  <c r="F55" i="9"/>
  <c r="G54" i="9"/>
  <c r="F54" i="9"/>
  <c r="G53" i="9"/>
  <c r="F53" i="9"/>
  <c r="G52" i="9"/>
  <c r="F52" i="9"/>
  <c r="G51" i="9"/>
  <c r="F51" i="9"/>
  <c r="G50" i="9"/>
  <c r="F50" i="9"/>
  <c r="G49" i="9"/>
  <c r="F49" i="9"/>
  <c r="G48" i="9"/>
  <c r="F48" i="9"/>
  <c r="G47" i="9"/>
  <c r="F47" i="9"/>
  <c r="G46" i="9"/>
  <c r="F46" i="9"/>
  <c r="G45" i="9"/>
  <c r="F45" i="9"/>
  <c r="G44" i="9"/>
  <c r="F44" i="9"/>
  <c r="G43" i="9"/>
  <c r="F43" i="9"/>
  <c r="G42" i="9"/>
  <c r="F42" i="9"/>
  <c r="G41" i="9"/>
  <c r="F41" i="9"/>
  <c r="G40" i="9"/>
  <c r="F40" i="9"/>
  <c r="G39" i="9"/>
  <c r="F39" i="9"/>
  <c r="G38" i="9"/>
  <c r="F38" i="9"/>
  <c r="G37" i="9"/>
  <c r="F37" i="9"/>
  <c r="G36" i="9"/>
  <c r="F36" i="9"/>
  <c r="G35" i="9"/>
  <c r="F35" i="9"/>
  <c r="G34" i="9"/>
  <c r="F34" i="9"/>
  <c r="G33" i="9"/>
  <c r="F33" i="9"/>
  <c r="G32" i="9"/>
  <c r="F32" i="9"/>
  <c r="G31" i="9"/>
  <c r="F31" i="9"/>
  <c r="G30" i="9"/>
  <c r="F30" i="9"/>
  <c r="G29" i="9"/>
  <c r="F29" i="9"/>
  <c r="G28" i="9"/>
  <c r="F28" i="9"/>
  <c r="G27" i="9"/>
  <c r="F27" i="9"/>
  <c r="G26" i="9"/>
  <c r="F26" i="9"/>
  <c r="G25" i="9"/>
  <c r="F25" i="9"/>
  <c r="G24" i="9"/>
  <c r="F24" i="9"/>
  <c r="G23" i="9"/>
  <c r="F23" i="9"/>
  <c r="G22" i="9"/>
  <c r="F22" i="9"/>
  <c r="G21" i="9"/>
  <c r="F21" i="9"/>
  <c r="G20" i="9"/>
  <c r="F20" i="9"/>
  <c r="G19" i="9"/>
  <c r="F19" i="9"/>
  <c r="G18" i="9"/>
  <c r="F18" i="9"/>
  <c r="G17" i="9"/>
  <c r="F17" i="9"/>
  <c r="G16" i="9"/>
  <c r="F16" i="9"/>
  <c r="G15" i="9"/>
  <c r="F15" i="9"/>
  <c r="G14" i="9"/>
  <c r="F14" i="9"/>
  <c r="G13" i="9"/>
  <c r="F13" i="9"/>
  <c r="G12" i="9"/>
  <c r="F12" i="9"/>
  <c r="G11" i="9"/>
  <c r="F11" i="9"/>
  <c r="G10" i="9"/>
  <c r="F10" i="9"/>
  <c r="G9" i="9"/>
  <c r="F9" i="9"/>
  <c r="G8" i="9"/>
  <c r="F8" i="9"/>
  <c r="G7" i="9"/>
  <c r="F7" i="9"/>
  <c r="G6" i="9"/>
  <c r="F6" i="9"/>
  <c r="G5" i="9"/>
  <c r="F5" i="9"/>
  <c r="F203" i="9" l="1"/>
  <c r="F835" i="10"/>
  <c r="F848" i="10"/>
  <c r="G848" i="10"/>
  <c r="P10" i="10"/>
  <c r="S10" i="10" s="1"/>
  <c r="P11" i="10"/>
  <c r="S11" i="10" s="1"/>
  <c r="P12" i="10"/>
  <c r="S12" i="10" s="1"/>
  <c r="P4" i="10"/>
  <c r="S4" i="10" s="1"/>
  <c r="P6" i="10"/>
  <c r="S6" i="10" s="1"/>
  <c r="P7" i="10"/>
  <c r="S7" i="10" s="1"/>
  <c r="P8" i="10"/>
  <c r="S8" i="10" s="1"/>
  <c r="P9" i="10"/>
  <c r="S9" i="10" s="1"/>
  <c r="P3" i="10"/>
  <c r="S3" i="10" s="1"/>
  <c r="P5" i="10"/>
  <c r="G835" i="10"/>
  <c r="R2" i="10"/>
  <c r="R13" i="10" s="1"/>
  <c r="G203" i="9"/>
  <c r="P2" i="10"/>
  <c r="S2" i="10" l="1"/>
  <c r="P13" i="10"/>
  <c r="S5" i="10"/>
  <c r="H531" i="11" l="1"/>
  <c r="G531" i="11"/>
  <c r="H530" i="11"/>
  <c r="G530" i="11"/>
  <c r="H529" i="11"/>
  <c r="G529" i="11"/>
  <c r="H528" i="11"/>
  <c r="G528" i="11"/>
  <c r="H527" i="11"/>
  <c r="G527" i="11"/>
  <c r="H526" i="11"/>
  <c r="G526" i="11"/>
  <c r="H525" i="11"/>
  <c r="G525" i="11"/>
  <c r="H524" i="11"/>
  <c r="G524" i="11"/>
  <c r="H523" i="11"/>
  <c r="G523" i="11"/>
  <c r="H522" i="11"/>
  <c r="G522" i="11"/>
  <c r="H521" i="11"/>
  <c r="G521" i="11"/>
  <c r="H520" i="11"/>
  <c r="G520" i="11"/>
  <c r="H519" i="11"/>
  <c r="G519" i="11"/>
  <c r="H518" i="11"/>
  <c r="G518" i="11"/>
  <c r="H517" i="11"/>
  <c r="G517" i="11"/>
  <c r="H516" i="11"/>
  <c r="G516" i="11"/>
  <c r="H515" i="11"/>
  <c r="G515" i="11"/>
  <c r="H514" i="11"/>
  <c r="G514" i="11"/>
  <c r="H513" i="11"/>
  <c r="G513" i="11"/>
  <c r="H512" i="11"/>
  <c r="G512" i="11"/>
  <c r="H511" i="11"/>
  <c r="G511" i="11"/>
  <c r="H510" i="11"/>
  <c r="G510" i="11"/>
  <c r="H509" i="11"/>
  <c r="G509" i="11"/>
  <c r="H508" i="11"/>
  <c r="G508" i="11"/>
  <c r="H507" i="11"/>
  <c r="G507" i="11"/>
  <c r="H506" i="11"/>
  <c r="G506" i="11"/>
  <c r="H505" i="11"/>
  <c r="G505" i="11"/>
  <c r="H504" i="11"/>
  <c r="G504" i="11"/>
  <c r="H503" i="11"/>
  <c r="G503" i="11"/>
  <c r="H502" i="11"/>
  <c r="G502" i="11"/>
  <c r="H501" i="11"/>
  <c r="G501" i="11"/>
  <c r="H500" i="11"/>
  <c r="G500" i="11"/>
  <c r="H499" i="11"/>
  <c r="G499" i="11"/>
  <c r="H498" i="11"/>
  <c r="G498" i="11"/>
  <c r="H497" i="11"/>
  <c r="G497" i="11"/>
  <c r="H496" i="11"/>
  <c r="G496" i="11"/>
  <c r="H495" i="11"/>
  <c r="G495" i="11"/>
  <c r="H494" i="11"/>
  <c r="G494" i="11"/>
  <c r="H493" i="11"/>
  <c r="G493" i="11"/>
  <c r="H492" i="11"/>
  <c r="G492" i="11"/>
  <c r="H491" i="11"/>
  <c r="G491" i="11"/>
  <c r="H490" i="11"/>
  <c r="G490" i="11"/>
  <c r="H489" i="11"/>
  <c r="G489" i="11"/>
  <c r="H488" i="11"/>
  <c r="G488" i="11"/>
  <c r="H487" i="11"/>
  <c r="G487" i="11"/>
  <c r="H486" i="11"/>
  <c r="G486" i="11"/>
  <c r="H485" i="11"/>
  <c r="G485" i="11"/>
  <c r="H484" i="11"/>
  <c r="G484" i="11"/>
  <c r="H483" i="11"/>
  <c r="G483" i="11"/>
  <c r="H482" i="11"/>
  <c r="G482" i="11"/>
  <c r="H481" i="11"/>
  <c r="G481" i="11"/>
  <c r="H480" i="11"/>
  <c r="G480" i="11"/>
  <c r="H479" i="11"/>
  <c r="G479" i="11"/>
  <c r="H478" i="11"/>
  <c r="G478" i="11"/>
  <c r="H477" i="11"/>
  <c r="G477" i="11"/>
  <c r="H476" i="11"/>
  <c r="G476" i="11"/>
  <c r="H475" i="11"/>
  <c r="G475" i="11"/>
  <c r="H474" i="11"/>
  <c r="G474" i="11"/>
  <c r="H473" i="11"/>
  <c r="G473" i="11"/>
  <c r="H472" i="11"/>
  <c r="G472" i="11"/>
  <c r="H471" i="11"/>
  <c r="G471" i="11"/>
  <c r="H470" i="11"/>
  <c r="G470" i="11"/>
  <c r="H469" i="11"/>
  <c r="G469" i="11"/>
  <c r="H468" i="11"/>
  <c r="G468" i="11"/>
  <c r="H467" i="11"/>
  <c r="G467" i="11"/>
  <c r="H466" i="11"/>
  <c r="G466" i="11"/>
  <c r="H465" i="11"/>
  <c r="G465" i="11"/>
  <c r="H464" i="11"/>
  <c r="G464" i="11"/>
  <c r="H463" i="11"/>
  <c r="G463" i="11"/>
  <c r="H462" i="11"/>
  <c r="G462" i="11"/>
  <c r="H461" i="11"/>
  <c r="G461" i="11"/>
  <c r="H460" i="11"/>
  <c r="G460" i="11"/>
  <c r="H459" i="11"/>
  <c r="G459" i="11"/>
  <c r="H458" i="11"/>
  <c r="G458" i="11"/>
  <c r="H457" i="11"/>
  <c r="G457" i="11"/>
  <c r="H456" i="11"/>
  <c r="G456" i="11"/>
  <c r="H455" i="11"/>
  <c r="G455" i="11"/>
  <c r="H454" i="11"/>
  <c r="G454" i="11"/>
  <c r="H453" i="11"/>
  <c r="G453" i="11"/>
  <c r="H452" i="11"/>
  <c r="G452" i="11"/>
  <c r="H451" i="11"/>
  <c r="G451" i="11"/>
  <c r="H450" i="11"/>
  <c r="G450" i="11"/>
  <c r="H449" i="11"/>
  <c r="G449" i="11"/>
  <c r="H448" i="11"/>
  <c r="G448" i="11"/>
  <c r="H447" i="11"/>
  <c r="G447" i="11"/>
  <c r="H446" i="11"/>
  <c r="G446" i="11"/>
  <c r="H445" i="11"/>
  <c r="G445" i="11"/>
  <c r="H444" i="11"/>
  <c r="G444" i="11"/>
  <c r="H443" i="11"/>
  <c r="G443" i="11"/>
  <c r="H442" i="11"/>
  <c r="G442" i="11"/>
  <c r="H441" i="11"/>
  <c r="G441" i="11"/>
  <c r="H440" i="11"/>
  <c r="G440" i="11"/>
  <c r="H439" i="11"/>
  <c r="G439" i="11"/>
  <c r="H438" i="11"/>
  <c r="G438" i="11"/>
  <c r="H437" i="11"/>
  <c r="G437" i="11"/>
  <c r="H436" i="11"/>
  <c r="G436" i="11"/>
  <c r="H435" i="11"/>
  <c r="G435" i="11"/>
  <c r="H434" i="11"/>
  <c r="G434" i="11"/>
  <c r="H433" i="11"/>
  <c r="G433" i="11"/>
  <c r="H432" i="11"/>
  <c r="G432" i="11"/>
  <c r="H431" i="11"/>
  <c r="G431" i="11"/>
  <c r="H430" i="11"/>
  <c r="G430" i="11"/>
  <c r="H429" i="11"/>
  <c r="G429" i="11"/>
  <c r="H428" i="11"/>
  <c r="G428" i="11"/>
  <c r="H427" i="11"/>
  <c r="G427" i="11"/>
  <c r="H426" i="11"/>
  <c r="G426" i="11"/>
  <c r="H425" i="11"/>
  <c r="G425" i="11"/>
  <c r="H424" i="11"/>
  <c r="G424" i="11"/>
  <c r="H423" i="11"/>
  <c r="G423" i="11"/>
  <c r="H422" i="11"/>
  <c r="G422" i="11"/>
  <c r="H421" i="11"/>
  <c r="G421" i="11"/>
  <c r="H420" i="11"/>
  <c r="G420" i="11"/>
  <c r="H419" i="11"/>
  <c r="G419" i="11"/>
  <c r="H418" i="11"/>
  <c r="G418" i="11"/>
  <c r="H417" i="11"/>
  <c r="G417" i="11"/>
  <c r="H416" i="11"/>
  <c r="G416" i="11"/>
  <c r="H415" i="11"/>
  <c r="G415" i="11"/>
  <c r="H414" i="11"/>
  <c r="G414" i="11"/>
  <c r="H413" i="11"/>
  <c r="G413" i="11"/>
  <c r="H412" i="11"/>
  <c r="G412" i="11"/>
  <c r="H411" i="11"/>
  <c r="G411" i="11"/>
  <c r="H410" i="11"/>
  <c r="G410" i="11"/>
  <c r="H409" i="11"/>
  <c r="G409" i="11"/>
  <c r="H408" i="11"/>
  <c r="G408" i="11"/>
  <c r="H407" i="11"/>
  <c r="G407" i="11"/>
  <c r="H406" i="11"/>
  <c r="G406" i="11"/>
  <c r="H405" i="11"/>
  <c r="G405" i="11"/>
  <c r="H404" i="11"/>
  <c r="G404" i="11"/>
  <c r="H403" i="11"/>
  <c r="G403" i="11"/>
  <c r="H402" i="11"/>
  <c r="G402" i="11"/>
  <c r="H401" i="11"/>
  <c r="G401" i="11"/>
  <c r="H400" i="11"/>
  <c r="G400" i="11"/>
  <c r="H399" i="11"/>
  <c r="G399" i="11"/>
  <c r="H398" i="11"/>
  <c r="G398" i="11"/>
  <c r="H397" i="11"/>
  <c r="G397" i="11"/>
  <c r="H396" i="11"/>
  <c r="G396" i="11"/>
  <c r="H395" i="11"/>
  <c r="G395" i="11"/>
  <c r="H394" i="11"/>
  <c r="G394" i="11"/>
  <c r="H393" i="11"/>
  <c r="G393" i="11"/>
  <c r="H392" i="11"/>
  <c r="G392" i="11"/>
  <c r="H391" i="11"/>
  <c r="G391" i="11"/>
  <c r="H390" i="11"/>
  <c r="G390" i="11"/>
  <c r="H389" i="11"/>
  <c r="G389" i="11"/>
  <c r="H388" i="11"/>
  <c r="G388" i="11"/>
  <c r="H387" i="11"/>
  <c r="G387" i="11"/>
  <c r="H386" i="11"/>
  <c r="G386" i="11"/>
  <c r="H385" i="11"/>
  <c r="G385" i="11"/>
  <c r="H384" i="11"/>
  <c r="G384" i="11"/>
  <c r="H383" i="11"/>
  <c r="G383" i="11"/>
  <c r="H382" i="11"/>
  <c r="G382" i="11"/>
  <c r="H381" i="11"/>
  <c r="G381" i="11"/>
  <c r="H380" i="11"/>
  <c r="G380" i="11"/>
  <c r="H379" i="11"/>
  <c r="G379" i="11"/>
  <c r="H378" i="11"/>
  <c r="G378" i="11"/>
  <c r="H377" i="11"/>
  <c r="G377" i="11"/>
  <c r="H376" i="11"/>
  <c r="G376" i="11"/>
  <c r="H375" i="11"/>
  <c r="G375" i="11"/>
  <c r="H374" i="11"/>
  <c r="G374" i="11"/>
  <c r="H373" i="11"/>
  <c r="G373" i="11"/>
  <c r="H372" i="11"/>
  <c r="G372" i="11"/>
  <c r="H371" i="11"/>
  <c r="G371" i="11"/>
  <c r="H370" i="11"/>
  <c r="G370" i="11"/>
  <c r="H369" i="11"/>
  <c r="G369" i="11"/>
  <c r="H368" i="11"/>
  <c r="G368" i="11"/>
  <c r="H367" i="11"/>
  <c r="G367" i="11"/>
  <c r="H366" i="11"/>
  <c r="G366" i="11"/>
  <c r="H365" i="11"/>
  <c r="G365" i="11"/>
  <c r="H364" i="11"/>
  <c r="G364" i="11"/>
  <c r="H363" i="11"/>
  <c r="G363" i="11"/>
  <c r="H362" i="11"/>
  <c r="G362" i="11"/>
  <c r="H361" i="11"/>
  <c r="G361" i="11"/>
  <c r="H360" i="11"/>
  <c r="G360" i="11"/>
  <c r="H359" i="11"/>
  <c r="G359" i="11"/>
  <c r="H358" i="11"/>
  <c r="G358" i="11"/>
  <c r="H357" i="11"/>
  <c r="G357" i="11"/>
  <c r="H356" i="11"/>
  <c r="G356" i="11"/>
  <c r="H355" i="11"/>
  <c r="G355" i="11"/>
  <c r="H354" i="11"/>
  <c r="G354" i="11"/>
  <c r="H353" i="11"/>
  <c r="G353" i="11"/>
  <c r="H352" i="11"/>
  <c r="G352" i="11"/>
  <c r="H351" i="11"/>
  <c r="G351" i="11"/>
  <c r="H350" i="11"/>
  <c r="G350" i="11"/>
  <c r="H349" i="11"/>
  <c r="G349" i="11"/>
  <c r="H348" i="11"/>
  <c r="G348" i="11"/>
  <c r="H347" i="11"/>
  <c r="G347" i="11"/>
  <c r="H346" i="11"/>
  <c r="G346" i="11"/>
  <c r="H345" i="11"/>
  <c r="G345" i="11"/>
  <c r="H344" i="11"/>
  <c r="G344" i="11"/>
  <c r="H343" i="11"/>
  <c r="G343" i="11"/>
  <c r="H342" i="11"/>
  <c r="G342" i="11"/>
  <c r="H341" i="11"/>
  <c r="G341" i="11"/>
  <c r="H340" i="11"/>
  <c r="G340" i="11"/>
  <c r="H339" i="11"/>
  <c r="G339" i="11"/>
  <c r="H338" i="11"/>
  <c r="G338" i="11"/>
  <c r="H337" i="11"/>
  <c r="G337" i="11"/>
  <c r="H336" i="11"/>
  <c r="G336" i="11"/>
  <c r="H335" i="11"/>
  <c r="G335" i="11"/>
  <c r="H334" i="11"/>
  <c r="G334" i="11"/>
  <c r="H333" i="11"/>
  <c r="G333" i="11"/>
  <c r="H332" i="11"/>
  <c r="G332" i="11"/>
  <c r="H331" i="11"/>
  <c r="G331" i="11"/>
  <c r="H330" i="11"/>
  <c r="G330" i="11"/>
  <c r="H329" i="11"/>
  <c r="G329" i="11"/>
  <c r="H328" i="11"/>
  <c r="G328" i="11"/>
  <c r="H327" i="11"/>
  <c r="G327" i="11"/>
  <c r="H326" i="11"/>
  <c r="G326" i="11"/>
  <c r="H325" i="11"/>
  <c r="G325" i="11"/>
  <c r="H324" i="11"/>
  <c r="G324" i="11"/>
  <c r="H323" i="11"/>
  <c r="G323" i="11"/>
  <c r="H322" i="11"/>
  <c r="G322" i="11"/>
  <c r="H321" i="11"/>
  <c r="G321" i="11"/>
  <c r="H320" i="11"/>
  <c r="G320" i="11"/>
  <c r="H319" i="11"/>
  <c r="G319" i="11"/>
  <c r="H318" i="11"/>
  <c r="G318" i="11"/>
  <c r="H317" i="11"/>
  <c r="G317" i="11"/>
  <c r="H316" i="11"/>
  <c r="G316" i="11"/>
  <c r="H315" i="11"/>
  <c r="G315" i="11"/>
  <c r="H314" i="11"/>
  <c r="G314" i="11"/>
  <c r="H313" i="11"/>
  <c r="G313" i="11"/>
  <c r="H312" i="11"/>
  <c r="G312" i="11"/>
  <c r="H311" i="11"/>
  <c r="G311" i="11"/>
  <c r="H310" i="11"/>
  <c r="G310" i="11"/>
  <c r="H309" i="11"/>
  <c r="G309" i="11"/>
  <c r="H308" i="11"/>
  <c r="G308" i="11"/>
  <c r="H307" i="11"/>
  <c r="G307" i="11"/>
  <c r="H306" i="11"/>
  <c r="G306" i="11"/>
  <c r="H305" i="11"/>
  <c r="G305" i="11"/>
  <c r="H304" i="11"/>
  <c r="G304" i="11"/>
  <c r="H303" i="11"/>
  <c r="G303" i="11"/>
  <c r="H302" i="11"/>
  <c r="G302" i="11"/>
  <c r="H301" i="11"/>
  <c r="G301" i="11"/>
  <c r="H300" i="11"/>
  <c r="G300" i="11"/>
  <c r="H299" i="11"/>
  <c r="G299" i="11"/>
  <c r="H298" i="11"/>
  <c r="G298" i="11"/>
  <c r="H297" i="11"/>
  <c r="G297" i="11"/>
  <c r="H296" i="11"/>
  <c r="G296" i="11"/>
  <c r="H295" i="11"/>
  <c r="G295" i="11"/>
  <c r="H294" i="11"/>
  <c r="G294" i="11"/>
  <c r="H293" i="11"/>
  <c r="G293" i="11"/>
  <c r="H292" i="11"/>
  <c r="G292" i="11"/>
  <c r="H291" i="11"/>
  <c r="G291" i="11"/>
  <c r="H290" i="11"/>
  <c r="G290" i="11"/>
  <c r="H289" i="11"/>
  <c r="G289" i="11"/>
  <c r="H288" i="11"/>
  <c r="G288" i="11"/>
  <c r="H287" i="11"/>
  <c r="G287" i="11"/>
  <c r="H286" i="11"/>
  <c r="G286" i="11"/>
  <c r="H285" i="11"/>
  <c r="G285" i="11"/>
  <c r="H284" i="11"/>
  <c r="G284" i="11"/>
  <c r="H283" i="11"/>
  <c r="G283" i="11"/>
  <c r="H282" i="11"/>
  <c r="G282" i="11"/>
  <c r="H281" i="11"/>
  <c r="G281" i="11"/>
  <c r="H280" i="11"/>
  <c r="G280" i="11"/>
  <c r="H279" i="11"/>
  <c r="G279" i="11"/>
  <c r="H278" i="11"/>
  <c r="G278" i="11"/>
  <c r="H277" i="11"/>
  <c r="G277" i="11"/>
  <c r="H276" i="11"/>
  <c r="G276" i="11"/>
  <c r="H275" i="11"/>
  <c r="G275" i="11"/>
  <c r="H274" i="11"/>
  <c r="G274" i="11"/>
  <c r="H273" i="11"/>
  <c r="G273" i="11"/>
  <c r="H272" i="11"/>
  <c r="G272" i="11"/>
  <c r="H271" i="11"/>
  <c r="G271" i="11"/>
  <c r="H270" i="11"/>
  <c r="G270" i="11"/>
  <c r="H269" i="11"/>
  <c r="G269" i="11"/>
  <c r="H268" i="11"/>
  <c r="G268" i="11"/>
  <c r="H267" i="11"/>
  <c r="G267" i="11"/>
  <c r="H266" i="11"/>
  <c r="G266" i="11"/>
  <c r="H265" i="11"/>
  <c r="G265" i="11"/>
  <c r="H264" i="11"/>
  <c r="G264" i="11"/>
  <c r="H263" i="11"/>
  <c r="G263" i="11"/>
  <c r="H262" i="11"/>
  <c r="G262" i="11"/>
  <c r="H261" i="11"/>
  <c r="G261" i="11"/>
  <c r="H260" i="11"/>
  <c r="G260" i="11"/>
  <c r="H259" i="11"/>
  <c r="G259" i="11"/>
  <c r="H258" i="11"/>
  <c r="G258" i="11"/>
  <c r="H257" i="11"/>
  <c r="G257" i="11"/>
  <c r="H256" i="11"/>
  <c r="G256" i="11"/>
  <c r="H255" i="11"/>
  <c r="G255" i="11"/>
  <c r="H254" i="11"/>
  <c r="G254" i="11"/>
  <c r="H253" i="11"/>
  <c r="G253" i="11"/>
  <c r="H252" i="11"/>
  <c r="G252" i="11"/>
  <c r="H251" i="11"/>
  <c r="G251" i="11"/>
  <c r="H250" i="11"/>
  <c r="G250" i="11"/>
  <c r="H249" i="11"/>
  <c r="G249" i="11"/>
  <c r="H248" i="11"/>
  <c r="G248" i="11"/>
  <c r="H247" i="11"/>
  <c r="G247" i="11"/>
  <c r="H246" i="11"/>
  <c r="G246" i="11"/>
  <c r="H245" i="11"/>
  <c r="G245" i="11"/>
  <c r="H244" i="11"/>
  <c r="G244" i="11"/>
  <c r="H243" i="11"/>
  <c r="G243" i="11"/>
  <c r="H242" i="11"/>
  <c r="G242" i="11"/>
  <c r="H241" i="11"/>
  <c r="G241" i="11"/>
  <c r="H240" i="11"/>
  <c r="G240" i="11"/>
  <c r="H239" i="11"/>
  <c r="G239" i="11"/>
  <c r="H238" i="11"/>
  <c r="G238" i="11"/>
  <c r="H237" i="11"/>
  <c r="G237" i="11"/>
  <c r="H236" i="11"/>
  <c r="G236" i="11"/>
  <c r="H235" i="11"/>
  <c r="G235" i="11"/>
  <c r="H234" i="11"/>
  <c r="G234" i="11"/>
  <c r="H233" i="11"/>
  <c r="G233" i="11"/>
  <c r="H232" i="11"/>
  <c r="G232" i="11"/>
  <c r="H231" i="11"/>
  <c r="G231" i="11"/>
  <c r="H230" i="11"/>
  <c r="G230" i="11"/>
  <c r="H229" i="11"/>
  <c r="G229" i="11"/>
  <c r="H228" i="11"/>
  <c r="G228" i="11"/>
  <c r="H227" i="11"/>
  <c r="G227" i="11"/>
  <c r="H226" i="11"/>
  <c r="G226" i="11"/>
  <c r="H225" i="11"/>
  <c r="G225" i="11"/>
  <c r="H224" i="11"/>
  <c r="G224" i="11"/>
  <c r="H223" i="11"/>
  <c r="G223" i="11"/>
  <c r="H222" i="11"/>
  <c r="G222" i="11"/>
  <c r="H221" i="11"/>
  <c r="G221" i="11"/>
  <c r="H220" i="11"/>
  <c r="G220" i="11"/>
  <c r="H219" i="11"/>
  <c r="G219" i="11"/>
  <c r="H218" i="11"/>
  <c r="G218" i="11"/>
  <c r="H217" i="11"/>
  <c r="G217" i="11"/>
  <c r="H216" i="11"/>
  <c r="G216" i="11"/>
  <c r="H215" i="11"/>
  <c r="G215" i="11"/>
  <c r="H214" i="11"/>
  <c r="G214" i="11"/>
  <c r="H213" i="11"/>
  <c r="G213" i="11"/>
  <c r="H212" i="11"/>
  <c r="G212" i="11"/>
  <c r="H211" i="11"/>
  <c r="G211" i="11"/>
  <c r="H210" i="11"/>
  <c r="G210" i="11"/>
  <c r="H209" i="11"/>
  <c r="G209" i="11"/>
  <c r="H208" i="11"/>
  <c r="G208" i="11"/>
  <c r="H207" i="11"/>
  <c r="G207" i="11"/>
  <c r="H206" i="11"/>
  <c r="G206" i="11"/>
  <c r="H205" i="11"/>
  <c r="G205" i="11"/>
  <c r="H204" i="11"/>
  <c r="G204" i="11"/>
  <c r="H203" i="11"/>
  <c r="G203" i="11"/>
  <c r="H202" i="11"/>
  <c r="G202" i="11"/>
  <c r="H201" i="11"/>
  <c r="G201" i="11"/>
  <c r="H200" i="11"/>
  <c r="G200" i="11"/>
  <c r="H199" i="11"/>
  <c r="G199" i="11"/>
  <c r="H198" i="11"/>
  <c r="G198" i="11"/>
  <c r="H197" i="11"/>
  <c r="G197" i="11"/>
  <c r="H196" i="11"/>
  <c r="G196" i="11"/>
  <c r="H195" i="11"/>
  <c r="G195" i="11"/>
  <c r="H194" i="11"/>
  <c r="G194" i="11"/>
  <c r="H193" i="11"/>
  <c r="G193" i="11"/>
  <c r="H192" i="11"/>
  <c r="G192" i="11"/>
  <c r="H191" i="11"/>
  <c r="G191" i="11"/>
  <c r="H190" i="11"/>
  <c r="G190" i="11"/>
  <c r="H189" i="11"/>
  <c r="G189" i="11"/>
  <c r="H188" i="11"/>
  <c r="G188" i="11"/>
  <c r="H187" i="11"/>
  <c r="G187" i="11"/>
  <c r="H186" i="11"/>
  <c r="G186" i="11"/>
  <c r="H185" i="11"/>
  <c r="G185" i="11"/>
  <c r="H184" i="11"/>
  <c r="G184" i="11"/>
  <c r="H183" i="11"/>
  <c r="G183" i="11"/>
  <c r="H182" i="11"/>
  <c r="G182" i="11"/>
  <c r="H181" i="11"/>
  <c r="G181" i="11"/>
  <c r="H180" i="11"/>
  <c r="G180" i="11"/>
  <c r="H179" i="11"/>
  <c r="G179" i="11"/>
  <c r="H178" i="11"/>
  <c r="G178" i="11"/>
  <c r="H177" i="11"/>
  <c r="G177" i="11"/>
  <c r="H176" i="11"/>
  <c r="G176" i="11"/>
  <c r="H175" i="11"/>
  <c r="G175" i="11"/>
  <c r="H174" i="11"/>
  <c r="G174" i="11"/>
  <c r="H173" i="11"/>
  <c r="G173" i="11"/>
  <c r="H172" i="11"/>
  <c r="G172" i="11"/>
  <c r="H171" i="11"/>
  <c r="G171" i="11"/>
  <c r="H170" i="11"/>
  <c r="G170" i="11"/>
  <c r="H169" i="11"/>
  <c r="G169" i="11"/>
  <c r="H168" i="11"/>
  <c r="G168" i="11"/>
  <c r="H167" i="11"/>
  <c r="G167" i="11"/>
  <c r="H166" i="11"/>
  <c r="G166" i="11"/>
  <c r="H165" i="11"/>
  <c r="G165" i="11"/>
  <c r="H164" i="11"/>
  <c r="G164" i="11"/>
  <c r="H163" i="11"/>
  <c r="G163" i="11"/>
  <c r="H162" i="11"/>
  <c r="G162" i="11"/>
  <c r="H161" i="11"/>
  <c r="G161" i="11"/>
  <c r="H160" i="11"/>
  <c r="G160" i="11"/>
  <c r="H159" i="11"/>
  <c r="G159" i="11"/>
  <c r="H158" i="11"/>
  <c r="G158" i="11"/>
  <c r="H157" i="11"/>
  <c r="G157" i="11"/>
  <c r="H156" i="11"/>
  <c r="G156" i="11"/>
  <c r="H155" i="11"/>
  <c r="G155" i="11"/>
  <c r="H154" i="11"/>
  <c r="G154" i="11"/>
  <c r="H153" i="11"/>
  <c r="G153" i="11"/>
  <c r="H152" i="11"/>
  <c r="G152" i="11"/>
  <c r="H151" i="11"/>
  <c r="G151" i="11"/>
  <c r="H150" i="11"/>
  <c r="G150" i="11"/>
  <c r="H149" i="11"/>
  <c r="G149" i="11"/>
  <c r="H148" i="11"/>
  <c r="G148" i="11"/>
  <c r="H147" i="11"/>
  <c r="G147" i="11"/>
  <c r="H146" i="11"/>
  <c r="G146" i="11"/>
  <c r="H145" i="11"/>
  <c r="G145" i="11"/>
  <c r="H144" i="11"/>
  <c r="G144" i="11"/>
  <c r="H143" i="11"/>
  <c r="G143" i="11"/>
  <c r="H142" i="11"/>
  <c r="G142" i="11"/>
  <c r="H141" i="11"/>
  <c r="G141" i="11"/>
  <c r="H140" i="11"/>
  <c r="G140" i="11"/>
  <c r="H139" i="11"/>
  <c r="G139" i="11"/>
  <c r="H138" i="11"/>
  <c r="G138" i="11"/>
  <c r="H137" i="11"/>
  <c r="G137" i="11"/>
  <c r="H136" i="11"/>
  <c r="G136" i="11"/>
  <c r="H135" i="11"/>
  <c r="G135" i="11"/>
  <c r="H134" i="11"/>
  <c r="G134" i="11"/>
  <c r="H133" i="11"/>
  <c r="G133" i="11"/>
  <c r="H132" i="11"/>
  <c r="G132" i="11"/>
  <c r="G125" i="1"/>
  <c r="H125" i="1"/>
  <c r="G126" i="1"/>
  <c r="H126" i="1"/>
  <c r="G127" i="1"/>
  <c r="H127" i="1"/>
  <c r="G128" i="1"/>
  <c r="H128" i="1"/>
  <c r="G129" i="1"/>
  <c r="H129" i="1"/>
  <c r="G130" i="1"/>
  <c r="H130" i="1"/>
  <c r="G131" i="1"/>
  <c r="H131" i="1"/>
  <c r="G132" i="1"/>
  <c r="H132" i="1"/>
  <c r="G133" i="1"/>
  <c r="H133" i="1"/>
  <c r="G134" i="1"/>
  <c r="H134" i="1"/>
  <c r="G135" i="1"/>
  <c r="H135" i="1"/>
  <c r="G136" i="1"/>
  <c r="H136" i="1"/>
  <c r="G137" i="1"/>
  <c r="H137" i="1"/>
  <c r="G138" i="1"/>
  <c r="H138" i="1"/>
  <c r="G139" i="1"/>
  <c r="H139" i="1"/>
  <c r="G140" i="1"/>
  <c r="H140" i="1"/>
  <c r="G141" i="1"/>
  <c r="H141" i="1"/>
  <c r="G142" i="1"/>
  <c r="H142" i="1"/>
  <c r="G143" i="1"/>
  <c r="H143" i="1"/>
  <c r="G144" i="1"/>
  <c r="H144" i="1"/>
  <c r="G145" i="1"/>
  <c r="H145" i="1"/>
  <c r="G146" i="1"/>
  <c r="H146" i="1"/>
  <c r="G147" i="1"/>
  <c r="H147" i="1"/>
  <c r="G148" i="1"/>
  <c r="H148" i="1"/>
  <c r="G149" i="1"/>
  <c r="H149" i="1"/>
  <c r="G150" i="1"/>
  <c r="H150" i="1"/>
  <c r="G151" i="1"/>
  <c r="H151" i="1"/>
  <c r="G152" i="1"/>
  <c r="H152" i="1"/>
  <c r="G153" i="1"/>
  <c r="H153" i="1"/>
  <c r="G154" i="1"/>
  <c r="H154" i="1"/>
  <c r="G155" i="1"/>
  <c r="H155" i="1"/>
  <c r="G156" i="1"/>
  <c r="H156" i="1"/>
  <c r="G157" i="1"/>
  <c r="H157" i="1"/>
  <c r="G158" i="1"/>
  <c r="H158" i="1"/>
  <c r="G159" i="1"/>
  <c r="H159" i="1"/>
  <c r="G160" i="1"/>
  <c r="H160" i="1"/>
  <c r="G161" i="1"/>
  <c r="H161" i="1"/>
  <c r="G162" i="1"/>
  <c r="H162" i="1"/>
  <c r="G163" i="1"/>
  <c r="H163" i="1"/>
  <c r="G164" i="1"/>
  <c r="H164" i="1"/>
  <c r="G165" i="1"/>
  <c r="H165" i="1"/>
  <c r="G166" i="1"/>
  <c r="H166" i="1"/>
  <c r="G167" i="1"/>
  <c r="H167" i="1"/>
  <c r="G168" i="1"/>
  <c r="H168" i="1"/>
  <c r="G169" i="1"/>
  <c r="H169" i="1"/>
  <c r="G170" i="1"/>
  <c r="H170" i="1"/>
  <c r="G171" i="1"/>
  <c r="H171" i="1"/>
  <c r="G172" i="1"/>
  <c r="H172" i="1"/>
  <c r="G173" i="1"/>
  <c r="H173" i="1"/>
  <c r="G174" i="1"/>
  <c r="H174" i="1"/>
  <c r="G175" i="1"/>
  <c r="H175" i="1"/>
  <c r="G176" i="1"/>
  <c r="H176" i="1"/>
  <c r="G177" i="1"/>
  <c r="H177" i="1"/>
  <c r="G178" i="1"/>
  <c r="H178" i="1"/>
  <c r="G179" i="1"/>
  <c r="H179" i="1"/>
  <c r="G180" i="1"/>
  <c r="H180" i="1"/>
  <c r="G181" i="1"/>
  <c r="H181" i="1"/>
  <c r="G182" i="1"/>
  <c r="H182" i="1"/>
  <c r="G183" i="1"/>
  <c r="H183" i="1"/>
  <c r="G184" i="1"/>
  <c r="H184" i="1"/>
  <c r="G185" i="1"/>
  <c r="H185" i="1"/>
  <c r="G186" i="1"/>
  <c r="H186" i="1"/>
  <c r="G187" i="1"/>
  <c r="H187" i="1"/>
  <c r="G188" i="1"/>
  <c r="H188" i="1"/>
  <c r="G189" i="1"/>
  <c r="H189" i="1"/>
  <c r="G190" i="1"/>
  <c r="H190" i="1"/>
  <c r="G191" i="1"/>
  <c r="H191" i="1"/>
  <c r="G192" i="1"/>
  <c r="H192" i="1"/>
  <c r="G193" i="1"/>
  <c r="H193" i="1"/>
  <c r="G194" i="1"/>
  <c r="H194" i="1"/>
  <c r="G195" i="1"/>
  <c r="H195" i="1"/>
  <c r="G196" i="1"/>
  <c r="H196" i="1"/>
  <c r="G197" i="1"/>
  <c r="H197" i="1"/>
  <c r="G198" i="1"/>
  <c r="H198" i="1"/>
  <c r="G199" i="1"/>
  <c r="H199" i="1"/>
  <c r="G200" i="1"/>
  <c r="H200" i="1"/>
  <c r="G201" i="1"/>
  <c r="H201" i="1"/>
  <c r="G202" i="1"/>
  <c r="H202" i="1"/>
  <c r="G203" i="1"/>
  <c r="H203" i="1"/>
  <c r="G204" i="1"/>
  <c r="H204" i="1"/>
  <c r="G205" i="1"/>
  <c r="H205" i="1"/>
  <c r="G206" i="1"/>
  <c r="H206" i="1"/>
  <c r="G207" i="1"/>
  <c r="H207" i="1"/>
  <c r="G208" i="1"/>
  <c r="H208" i="1"/>
  <c r="G209" i="1"/>
  <c r="H209" i="1"/>
  <c r="G210" i="1"/>
  <c r="H210" i="1"/>
  <c r="G211" i="1"/>
  <c r="H211" i="1"/>
  <c r="G212" i="1"/>
  <c r="H212" i="1"/>
  <c r="G213" i="1"/>
  <c r="H213" i="1"/>
  <c r="G214" i="1"/>
  <c r="H214" i="1"/>
  <c r="G215" i="1"/>
  <c r="H215" i="1"/>
  <c r="G216" i="1"/>
  <c r="H216" i="1"/>
  <c r="G217" i="1"/>
  <c r="H217" i="1"/>
  <c r="G218" i="1"/>
  <c r="H218" i="1"/>
  <c r="G219" i="1"/>
  <c r="H219" i="1"/>
  <c r="G220" i="1"/>
  <c r="H220" i="1"/>
  <c r="G221" i="1"/>
  <c r="H221" i="1"/>
  <c r="G222" i="1"/>
  <c r="H222" i="1"/>
  <c r="G223" i="1"/>
  <c r="H223" i="1"/>
  <c r="G224" i="1"/>
  <c r="H224" i="1"/>
  <c r="G225" i="1"/>
  <c r="H225" i="1"/>
  <c r="G226" i="1"/>
  <c r="H226" i="1"/>
  <c r="G227" i="1"/>
  <c r="H227" i="1"/>
  <c r="G228" i="1"/>
  <c r="H228" i="1"/>
  <c r="G229" i="1"/>
  <c r="H229" i="1"/>
  <c r="G230" i="1"/>
  <c r="H230" i="1"/>
  <c r="G231" i="1"/>
  <c r="H231" i="1"/>
  <c r="G232" i="1"/>
  <c r="H232" i="1"/>
  <c r="G233" i="1"/>
  <c r="H233" i="1"/>
  <c r="G234" i="1"/>
  <c r="H234" i="1"/>
  <c r="G235" i="1"/>
  <c r="H235" i="1"/>
  <c r="G236" i="1"/>
  <c r="H236" i="1"/>
  <c r="G237" i="1"/>
  <c r="H237" i="1"/>
  <c r="G238" i="1"/>
  <c r="H238" i="1"/>
  <c r="G239" i="1"/>
  <c r="H239" i="1"/>
  <c r="G240" i="1"/>
  <c r="H240" i="1"/>
  <c r="G241" i="1"/>
  <c r="H241" i="1"/>
  <c r="G242" i="1"/>
  <c r="H242" i="1"/>
  <c r="G243" i="1"/>
  <c r="H243" i="1"/>
  <c r="G244" i="1"/>
  <c r="H244" i="1"/>
  <c r="G245" i="1"/>
  <c r="H245" i="1"/>
  <c r="G246" i="1"/>
  <c r="H246" i="1"/>
  <c r="G247" i="1"/>
  <c r="H247" i="1"/>
  <c r="G248" i="1"/>
  <c r="H248" i="1"/>
  <c r="G249" i="1"/>
  <c r="H249" i="1"/>
  <c r="G250" i="1"/>
  <c r="H250" i="1"/>
  <c r="G251" i="1"/>
  <c r="H251" i="1"/>
  <c r="G252" i="1"/>
  <c r="H252" i="1"/>
  <c r="G253" i="1"/>
  <c r="H253" i="1"/>
  <c r="G254" i="1"/>
  <c r="H254" i="1"/>
  <c r="G255" i="1"/>
  <c r="H255" i="1"/>
  <c r="G256" i="1"/>
  <c r="H256" i="1"/>
  <c r="G257" i="1"/>
  <c r="H257" i="1"/>
  <c r="G258" i="1"/>
  <c r="H258" i="1"/>
  <c r="G259" i="1"/>
  <c r="H259" i="1"/>
  <c r="G260" i="1"/>
  <c r="H260" i="1"/>
  <c r="G261" i="1"/>
  <c r="H261" i="1"/>
  <c r="G262" i="1"/>
  <c r="H262" i="1"/>
  <c r="G263" i="1"/>
  <c r="H263" i="1"/>
  <c r="G264" i="1"/>
  <c r="H264" i="1"/>
  <c r="G265" i="1"/>
  <c r="H265" i="1"/>
  <c r="G266" i="1"/>
  <c r="H266" i="1"/>
  <c r="G267" i="1"/>
  <c r="H267" i="1"/>
  <c r="G268" i="1"/>
  <c r="H268" i="1"/>
  <c r="G269" i="1"/>
  <c r="H269" i="1"/>
  <c r="G270" i="1"/>
  <c r="H270" i="1"/>
  <c r="G271" i="1"/>
  <c r="H271" i="1"/>
  <c r="G272" i="1"/>
  <c r="H272" i="1"/>
  <c r="G273" i="1"/>
  <c r="H273" i="1"/>
  <c r="G274" i="1"/>
  <c r="H274" i="1"/>
  <c r="G275" i="1"/>
  <c r="H275" i="1"/>
  <c r="G276" i="1"/>
  <c r="H276" i="1"/>
  <c r="G277" i="1"/>
  <c r="H277" i="1"/>
  <c r="G278" i="1"/>
  <c r="H278" i="1"/>
  <c r="G279" i="1"/>
  <c r="H279" i="1"/>
  <c r="G280" i="1"/>
  <c r="H280" i="1"/>
  <c r="G281" i="1"/>
  <c r="H281" i="1"/>
  <c r="G282" i="1"/>
  <c r="H282" i="1"/>
  <c r="G283" i="1"/>
  <c r="H283" i="1"/>
  <c r="G284" i="1"/>
  <c r="H284" i="1"/>
  <c r="G285" i="1"/>
  <c r="H285" i="1"/>
  <c r="G286" i="1"/>
  <c r="H286" i="1"/>
  <c r="G287" i="1"/>
  <c r="H287" i="1"/>
  <c r="G288" i="1"/>
  <c r="H288" i="1"/>
  <c r="G289" i="1"/>
  <c r="H289" i="1"/>
  <c r="G290" i="1"/>
  <c r="H290" i="1"/>
  <c r="G291" i="1"/>
  <c r="H291" i="1"/>
  <c r="G292" i="1"/>
  <c r="H292" i="1"/>
  <c r="G293" i="1"/>
  <c r="H293" i="1"/>
  <c r="G294" i="1"/>
  <c r="H294" i="1"/>
  <c r="G295" i="1"/>
  <c r="H295" i="1"/>
  <c r="G296" i="1"/>
  <c r="H296" i="1"/>
  <c r="G297" i="1"/>
  <c r="H297" i="1"/>
  <c r="G298" i="1"/>
  <c r="H298" i="1"/>
  <c r="G299" i="1"/>
  <c r="H299" i="1"/>
  <c r="G300" i="1"/>
  <c r="H300" i="1"/>
  <c r="G301" i="1"/>
  <c r="H301" i="1"/>
  <c r="G302" i="1"/>
  <c r="H302" i="1"/>
  <c r="G303" i="1"/>
  <c r="H303" i="1"/>
  <c r="G304" i="1"/>
  <c r="H304" i="1"/>
  <c r="G305" i="1"/>
  <c r="H305" i="1"/>
  <c r="G306" i="1"/>
  <c r="H306" i="1"/>
  <c r="G124" i="1"/>
  <c r="H124" i="1"/>
  <c r="S539" i="11"/>
  <c r="P539" i="11"/>
  <c r="P537" i="11"/>
  <c r="P541" i="11"/>
  <c r="P538" i="11"/>
  <c r="P536" i="11"/>
  <c r="P535" i="11"/>
  <c r="S537" i="11"/>
  <c r="P540" i="11"/>
  <c r="M542" i="11"/>
  <c r="Q540" i="11" s="1"/>
  <c r="P542" i="11" l="1"/>
  <c r="Q541" i="11"/>
  <c r="Q535" i="11"/>
  <c r="Q536" i="11"/>
  <c r="Q538" i="11"/>
  <c r="S535" i="11"/>
  <c r="S536" i="11"/>
  <c r="T536" i="11" s="1"/>
  <c r="S538" i="11"/>
  <c r="T538" i="11" s="1"/>
  <c r="S541" i="11"/>
  <c r="T541" i="11" s="1"/>
  <c r="Q537" i="11"/>
  <c r="T537" i="11" s="1"/>
  <c r="Q539" i="11"/>
  <c r="T539" i="11" s="1"/>
  <c r="S540" i="11"/>
  <c r="N127" i="5"/>
  <c r="M127" i="5"/>
  <c r="L127" i="5"/>
  <c r="L214" i="9"/>
  <c r="M214" i="9"/>
  <c r="K214" i="9"/>
  <c r="N210" i="9" s="1"/>
  <c r="H4" i="5"/>
  <c r="H3" i="11"/>
  <c r="H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6" i="11"/>
  <c r="H107" i="11"/>
  <c r="H108" i="11"/>
  <c r="H109" i="11"/>
  <c r="H110" i="11"/>
  <c r="H111" i="11"/>
  <c r="H112" i="11"/>
  <c r="H113" i="11"/>
  <c r="H114" i="11"/>
  <c r="H115" i="11"/>
  <c r="H116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2" i="11"/>
  <c r="H4" i="3"/>
  <c r="G4" i="3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2" i="11"/>
  <c r="L9" i="5"/>
  <c r="T535" i="11" l="1"/>
  <c r="Q542" i="11"/>
  <c r="T540" i="11"/>
  <c r="T542" i="11" s="1"/>
  <c r="S542" i="11"/>
  <c r="G532" i="11"/>
  <c r="Q126" i="5"/>
  <c r="Q123" i="5"/>
  <c r="R123" i="5" s="1"/>
  <c r="Q124" i="5"/>
  <c r="R124" i="5" s="1"/>
  <c r="Q125" i="5"/>
  <c r="Q122" i="5"/>
  <c r="O122" i="5"/>
  <c r="O124" i="5"/>
  <c r="O126" i="5"/>
  <c r="O125" i="5"/>
  <c r="O123" i="5"/>
  <c r="H532" i="11"/>
  <c r="S13" i="10"/>
  <c r="P206" i="9"/>
  <c r="P209" i="9"/>
  <c r="N209" i="9"/>
  <c r="P208" i="9"/>
  <c r="N211" i="9"/>
  <c r="N212" i="9"/>
  <c r="N206" i="9"/>
  <c r="N208" i="9"/>
  <c r="P213" i="9"/>
  <c r="P207" i="9"/>
  <c r="P210" i="9"/>
  <c r="Q210" i="9" s="1"/>
  <c r="N213" i="9"/>
  <c r="N207" i="9"/>
  <c r="P211" i="9"/>
  <c r="P212" i="9"/>
  <c r="R122" i="5" l="1"/>
  <c r="R125" i="5"/>
  <c r="Q127" i="5"/>
  <c r="R126" i="5"/>
  <c r="R127" i="5"/>
  <c r="O127" i="5"/>
  <c r="Q212" i="9"/>
  <c r="Q209" i="9"/>
  <c r="Q206" i="9"/>
  <c r="Q211" i="9"/>
  <c r="Q207" i="9"/>
  <c r="Q213" i="9"/>
  <c r="Q208" i="9"/>
  <c r="N214" i="9"/>
  <c r="P214" i="9"/>
  <c r="Q3" i="11" l="1"/>
  <c r="Q4" i="11"/>
  <c r="Q2" i="11"/>
  <c r="P3" i="11"/>
  <c r="P4" i="11"/>
  <c r="P2" i="11"/>
  <c r="O3" i="11"/>
  <c r="O4" i="11"/>
  <c r="O2" i="11"/>
  <c r="H6" i="3"/>
  <c r="H5" i="3"/>
  <c r="G6" i="3"/>
  <c r="G5" i="3"/>
  <c r="S3" i="11" l="1"/>
  <c r="Q5" i="11"/>
  <c r="P5" i="11"/>
  <c r="O5" i="11"/>
  <c r="S4" i="11"/>
  <c r="S2" i="11"/>
  <c r="H4" i="1"/>
  <c r="G4" i="1"/>
  <c r="J238" i="9"/>
  <c r="S5" i="11" l="1"/>
  <c r="M103" i="3" l="1"/>
  <c r="Q97" i="3" s="1"/>
  <c r="N103" i="3"/>
  <c r="L103" i="3"/>
  <c r="O97" i="3" s="1"/>
  <c r="Q98" i="3"/>
  <c r="Q99" i="3"/>
  <c r="Q100" i="3"/>
  <c r="Q101" i="3"/>
  <c r="Q102" i="3"/>
  <c r="R97" i="3" l="1"/>
  <c r="Q103" i="3"/>
  <c r="O312" i="1"/>
  <c r="O314" i="1"/>
  <c r="R314" i="1" s="1"/>
  <c r="O313" i="1"/>
  <c r="O317" i="1"/>
  <c r="R317" i="1" s="1"/>
  <c r="O315" i="1"/>
  <c r="R315" i="1" s="1"/>
  <c r="O320" i="1"/>
  <c r="R320" i="1" s="1"/>
  <c r="O319" i="1"/>
  <c r="R319" i="1" s="1"/>
  <c r="O316" i="1"/>
  <c r="R316" i="1" s="1"/>
  <c r="O318" i="1"/>
  <c r="R318" i="1" s="1"/>
  <c r="Q313" i="1"/>
  <c r="O101" i="3"/>
  <c r="R101" i="3" s="1"/>
  <c r="O100" i="3"/>
  <c r="R100" i="3" s="1"/>
  <c r="O99" i="3"/>
  <c r="R99" i="3" s="1"/>
  <c r="O102" i="3"/>
  <c r="R102" i="3" s="1"/>
  <c r="O98" i="3"/>
  <c r="R98" i="3" s="1"/>
  <c r="R313" i="1" l="1"/>
  <c r="Q321" i="1"/>
  <c r="O321" i="1"/>
  <c r="R312" i="1"/>
  <c r="R321" i="1" s="1"/>
  <c r="O103" i="3"/>
  <c r="G5" i="5"/>
  <c r="H5" i="5"/>
  <c r="G6" i="5"/>
  <c r="H6" i="5"/>
  <c r="G7" i="5"/>
  <c r="H7" i="5"/>
  <c r="G8" i="5"/>
  <c r="H8" i="5"/>
  <c r="G9" i="5"/>
  <c r="H9" i="5"/>
  <c r="G10" i="5"/>
  <c r="H10" i="5"/>
  <c r="G11" i="5"/>
  <c r="H11" i="5"/>
  <c r="G12" i="5"/>
  <c r="H12" i="5"/>
  <c r="G13" i="5"/>
  <c r="H13" i="5"/>
  <c r="G14" i="5"/>
  <c r="H14" i="5"/>
  <c r="G15" i="5"/>
  <c r="H15" i="5"/>
  <c r="G16" i="5"/>
  <c r="H16" i="5"/>
  <c r="G17" i="5"/>
  <c r="H17" i="5"/>
  <c r="G18" i="5"/>
  <c r="H18" i="5"/>
  <c r="G19" i="5"/>
  <c r="H19" i="5"/>
  <c r="G20" i="5"/>
  <c r="H20" i="5"/>
  <c r="G21" i="5"/>
  <c r="H21" i="5"/>
  <c r="G22" i="5"/>
  <c r="H22" i="5"/>
  <c r="G23" i="5"/>
  <c r="H23" i="5"/>
  <c r="G24" i="5"/>
  <c r="H24" i="5"/>
  <c r="G25" i="5"/>
  <c r="H25" i="5"/>
  <c r="G26" i="5"/>
  <c r="H26" i="5"/>
  <c r="G27" i="5"/>
  <c r="H27" i="5"/>
  <c r="G28" i="5"/>
  <c r="H28" i="5"/>
  <c r="G29" i="5"/>
  <c r="H29" i="5"/>
  <c r="G30" i="5"/>
  <c r="H30" i="5"/>
  <c r="G31" i="5"/>
  <c r="H31" i="5"/>
  <c r="G32" i="5"/>
  <c r="H32" i="5"/>
  <c r="G33" i="5"/>
  <c r="H33" i="5"/>
  <c r="G34" i="5"/>
  <c r="H34" i="5"/>
  <c r="G35" i="5"/>
  <c r="H35" i="5"/>
  <c r="G36" i="5"/>
  <c r="H36" i="5"/>
  <c r="G37" i="5"/>
  <c r="H37" i="5"/>
  <c r="G38" i="5"/>
  <c r="H38" i="5"/>
  <c r="G39" i="5"/>
  <c r="H39" i="5"/>
  <c r="G40" i="5"/>
  <c r="H40" i="5"/>
  <c r="G41" i="5"/>
  <c r="H41" i="5"/>
  <c r="G42" i="5"/>
  <c r="H42" i="5"/>
  <c r="G43" i="5"/>
  <c r="H43" i="5"/>
  <c r="G44" i="5"/>
  <c r="H44" i="5"/>
  <c r="G45" i="5"/>
  <c r="H45" i="5"/>
  <c r="G46" i="5"/>
  <c r="H46" i="5"/>
  <c r="G47" i="5"/>
  <c r="H47" i="5"/>
  <c r="G48" i="5"/>
  <c r="H48" i="5"/>
  <c r="G49" i="5"/>
  <c r="H49" i="5"/>
  <c r="G50" i="5"/>
  <c r="H50" i="5"/>
  <c r="G51" i="5"/>
  <c r="H51" i="5"/>
  <c r="G52" i="5"/>
  <c r="H52" i="5"/>
  <c r="G53" i="5"/>
  <c r="H53" i="5"/>
  <c r="G54" i="5"/>
  <c r="H54" i="5"/>
  <c r="G55" i="5"/>
  <c r="H55" i="5"/>
  <c r="G56" i="5"/>
  <c r="H56" i="5"/>
  <c r="G57" i="5"/>
  <c r="H57" i="5"/>
  <c r="G58" i="5"/>
  <c r="H58" i="5"/>
  <c r="G59" i="5"/>
  <c r="H59" i="5"/>
  <c r="G60" i="5"/>
  <c r="H60" i="5"/>
  <c r="G61" i="5"/>
  <c r="H61" i="5"/>
  <c r="G62" i="5"/>
  <c r="H62" i="5"/>
  <c r="G63" i="5"/>
  <c r="H63" i="5"/>
  <c r="G64" i="5"/>
  <c r="H64" i="5"/>
  <c r="G65" i="5"/>
  <c r="H65" i="5"/>
  <c r="G66" i="5"/>
  <c r="H66" i="5"/>
  <c r="G67" i="5"/>
  <c r="H67" i="5"/>
  <c r="G68" i="5"/>
  <c r="H68" i="5"/>
  <c r="G69" i="5"/>
  <c r="H69" i="5"/>
  <c r="G70" i="5"/>
  <c r="H70" i="5"/>
  <c r="G71" i="5"/>
  <c r="H71" i="5"/>
  <c r="G72" i="5"/>
  <c r="H72" i="5"/>
  <c r="G73" i="5"/>
  <c r="H73" i="5"/>
  <c r="G74" i="5"/>
  <c r="H74" i="5"/>
  <c r="G75" i="5"/>
  <c r="H75" i="5"/>
  <c r="G76" i="5"/>
  <c r="H76" i="5"/>
  <c r="G77" i="5"/>
  <c r="H77" i="5"/>
  <c r="G78" i="5"/>
  <c r="H78" i="5"/>
  <c r="G79" i="5"/>
  <c r="H79" i="5"/>
  <c r="G80" i="5"/>
  <c r="H80" i="5"/>
  <c r="G81" i="5"/>
  <c r="H81" i="5"/>
  <c r="G82" i="5"/>
  <c r="H82" i="5"/>
  <c r="G83" i="5"/>
  <c r="H83" i="5"/>
  <c r="G84" i="5"/>
  <c r="H84" i="5"/>
  <c r="G85" i="5"/>
  <c r="H85" i="5"/>
  <c r="G86" i="5"/>
  <c r="H86" i="5"/>
  <c r="G87" i="5"/>
  <c r="H87" i="5"/>
  <c r="G88" i="5"/>
  <c r="H88" i="5"/>
  <c r="G89" i="5"/>
  <c r="H89" i="5"/>
  <c r="G90" i="5"/>
  <c r="H90" i="5"/>
  <c r="G91" i="5"/>
  <c r="H91" i="5"/>
  <c r="G92" i="5"/>
  <c r="H92" i="5"/>
  <c r="G93" i="5"/>
  <c r="H93" i="5"/>
  <c r="G94" i="5"/>
  <c r="H94" i="5"/>
  <c r="G95" i="5"/>
  <c r="H95" i="5"/>
  <c r="G96" i="5"/>
  <c r="H96" i="5"/>
  <c r="G97" i="5"/>
  <c r="H97" i="5"/>
  <c r="G98" i="5"/>
  <c r="H98" i="5"/>
  <c r="G99" i="5"/>
  <c r="H99" i="5"/>
  <c r="G100" i="5"/>
  <c r="H100" i="5"/>
  <c r="G101" i="5"/>
  <c r="H101" i="5"/>
  <c r="G102" i="5"/>
  <c r="H102" i="5"/>
  <c r="G103" i="5"/>
  <c r="H103" i="5"/>
  <c r="G104" i="5"/>
  <c r="H104" i="5"/>
  <c r="G105" i="5"/>
  <c r="H105" i="5"/>
  <c r="G106" i="5"/>
  <c r="H106" i="5"/>
  <c r="G107" i="5"/>
  <c r="H107" i="5"/>
  <c r="G108" i="5"/>
  <c r="H108" i="5"/>
  <c r="G109" i="5"/>
  <c r="H109" i="5"/>
  <c r="G110" i="5"/>
  <c r="H110" i="5"/>
  <c r="G111" i="5"/>
  <c r="H111" i="5"/>
  <c r="G112" i="5"/>
  <c r="H112" i="5"/>
  <c r="G113" i="5"/>
  <c r="H113" i="5"/>
  <c r="G114" i="5"/>
  <c r="H114" i="5"/>
  <c r="G115" i="5"/>
  <c r="H115" i="5"/>
  <c r="G4" i="5"/>
  <c r="G7" i="3"/>
  <c r="H7" i="3"/>
  <c r="G8" i="3"/>
  <c r="H8" i="3"/>
  <c r="G9" i="3"/>
  <c r="H9" i="3"/>
  <c r="G10" i="3"/>
  <c r="H10" i="3"/>
  <c r="G11" i="3"/>
  <c r="H11" i="3"/>
  <c r="G12" i="3"/>
  <c r="H12" i="3"/>
  <c r="G13" i="3"/>
  <c r="H13" i="3"/>
  <c r="G14" i="3"/>
  <c r="H14" i="3"/>
  <c r="G15" i="3"/>
  <c r="H15" i="3"/>
  <c r="G16" i="3"/>
  <c r="H16" i="3"/>
  <c r="G17" i="3"/>
  <c r="H17" i="3"/>
  <c r="G18" i="3"/>
  <c r="H18" i="3"/>
  <c r="G19" i="3"/>
  <c r="H19" i="3"/>
  <c r="G20" i="3"/>
  <c r="H20" i="3"/>
  <c r="G21" i="3"/>
  <c r="H21" i="3"/>
  <c r="G22" i="3"/>
  <c r="H22" i="3"/>
  <c r="G23" i="3"/>
  <c r="H23" i="3"/>
  <c r="G24" i="3"/>
  <c r="H24" i="3"/>
  <c r="G25" i="3"/>
  <c r="H25" i="3"/>
  <c r="G26" i="3"/>
  <c r="H26" i="3"/>
  <c r="G27" i="3"/>
  <c r="H27" i="3"/>
  <c r="G28" i="3"/>
  <c r="H28" i="3"/>
  <c r="G29" i="3"/>
  <c r="H29" i="3"/>
  <c r="G30" i="3"/>
  <c r="H30" i="3"/>
  <c r="G31" i="3"/>
  <c r="H31" i="3"/>
  <c r="G32" i="3"/>
  <c r="H32" i="3"/>
  <c r="G33" i="3"/>
  <c r="H33" i="3"/>
  <c r="G34" i="3"/>
  <c r="H34" i="3"/>
  <c r="G35" i="3"/>
  <c r="H35" i="3"/>
  <c r="G36" i="3"/>
  <c r="H36" i="3"/>
  <c r="G37" i="3"/>
  <c r="H37" i="3"/>
  <c r="G38" i="3"/>
  <c r="H38" i="3"/>
  <c r="G39" i="3"/>
  <c r="H39" i="3"/>
  <c r="G40" i="3"/>
  <c r="H40" i="3"/>
  <c r="G41" i="3"/>
  <c r="H41" i="3"/>
  <c r="G42" i="3"/>
  <c r="H42" i="3"/>
  <c r="G43" i="3"/>
  <c r="H43" i="3"/>
  <c r="G44" i="3"/>
  <c r="H44" i="3"/>
  <c r="G45" i="3"/>
  <c r="H45" i="3"/>
  <c r="G46" i="3"/>
  <c r="H46" i="3"/>
  <c r="G47" i="3"/>
  <c r="H47" i="3"/>
  <c r="G48" i="3"/>
  <c r="H48" i="3"/>
  <c r="G49" i="3"/>
  <c r="H49" i="3"/>
  <c r="G50" i="3"/>
  <c r="H50" i="3"/>
  <c r="G51" i="3"/>
  <c r="H51" i="3"/>
  <c r="G52" i="3"/>
  <c r="H52" i="3"/>
  <c r="G53" i="3"/>
  <c r="H53" i="3"/>
  <c r="G54" i="3"/>
  <c r="H54" i="3"/>
  <c r="G55" i="3"/>
  <c r="H55" i="3"/>
  <c r="G56" i="3"/>
  <c r="H56" i="3"/>
  <c r="G57" i="3"/>
  <c r="H57" i="3"/>
  <c r="G58" i="3"/>
  <c r="H58" i="3"/>
  <c r="G59" i="3"/>
  <c r="H59" i="3"/>
  <c r="G60" i="3"/>
  <c r="H60" i="3"/>
  <c r="G61" i="3"/>
  <c r="H61" i="3"/>
  <c r="G62" i="3"/>
  <c r="H62" i="3"/>
  <c r="G63" i="3"/>
  <c r="H63" i="3"/>
  <c r="G64" i="3"/>
  <c r="H64" i="3"/>
  <c r="G65" i="3"/>
  <c r="H65" i="3"/>
  <c r="G66" i="3"/>
  <c r="H66" i="3"/>
  <c r="G67" i="3"/>
  <c r="H67" i="3"/>
  <c r="G68" i="3"/>
  <c r="H68" i="3"/>
  <c r="G69" i="3"/>
  <c r="H69" i="3"/>
  <c r="G70" i="3"/>
  <c r="H70" i="3"/>
  <c r="G71" i="3"/>
  <c r="H71" i="3"/>
  <c r="G72" i="3"/>
  <c r="H72" i="3"/>
  <c r="G73" i="3"/>
  <c r="H73" i="3"/>
  <c r="G74" i="3"/>
  <c r="H74" i="3"/>
  <c r="G75" i="3"/>
  <c r="H75" i="3"/>
  <c r="G76" i="3"/>
  <c r="H76" i="3"/>
  <c r="G77" i="3"/>
  <c r="H77" i="3"/>
  <c r="G78" i="3"/>
  <c r="H78" i="3"/>
  <c r="G79" i="3"/>
  <c r="H79" i="3"/>
  <c r="G80" i="3"/>
  <c r="H80" i="3"/>
  <c r="G81" i="3"/>
  <c r="H81" i="3"/>
  <c r="G82" i="3"/>
  <c r="H82" i="3"/>
  <c r="G83" i="3"/>
  <c r="H83" i="3"/>
  <c r="G84" i="3"/>
  <c r="H84" i="3"/>
  <c r="G85" i="3"/>
  <c r="H85" i="3"/>
  <c r="G86" i="3"/>
  <c r="H86" i="3"/>
  <c r="G87" i="3"/>
  <c r="H87" i="3"/>
  <c r="G88" i="3"/>
  <c r="H88" i="3"/>
  <c r="G89" i="3"/>
  <c r="H89" i="3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G63" i="1"/>
  <c r="H63" i="1"/>
  <c r="G64" i="1"/>
  <c r="H64" i="1"/>
  <c r="G65" i="1"/>
  <c r="H65" i="1"/>
  <c r="G66" i="1"/>
  <c r="H66" i="1"/>
  <c r="G67" i="1"/>
  <c r="H67" i="1"/>
  <c r="G68" i="1"/>
  <c r="H68" i="1"/>
  <c r="G69" i="1"/>
  <c r="H69" i="1"/>
  <c r="G70" i="1"/>
  <c r="H70" i="1"/>
  <c r="G71" i="1"/>
  <c r="H71" i="1"/>
  <c r="G72" i="1"/>
  <c r="H72" i="1"/>
  <c r="G73" i="1"/>
  <c r="H73" i="1"/>
  <c r="G74" i="1"/>
  <c r="H74" i="1"/>
  <c r="G75" i="1"/>
  <c r="H75" i="1"/>
  <c r="G76" i="1"/>
  <c r="H76" i="1"/>
  <c r="G77" i="1"/>
  <c r="H77" i="1"/>
  <c r="G78" i="1"/>
  <c r="H78" i="1"/>
  <c r="G79" i="1"/>
  <c r="H79" i="1"/>
  <c r="G80" i="1"/>
  <c r="H80" i="1"/>
  <c r="G81" i="1"/>
  <c r="H81" i="1"/>
  <c r="G82" i="1"/>
  <c r="H82" i="1"/>
  <c r="G83" i="1"/>
  <c r="H83" i="1"/>
  <c r="G84" i="1"/>
  <c r="H84" i="1"/>
  <c r="G85" i="1"/>
  <c r="H85" i="1"/>
  <c r="G86" i="1"/>
  <c r="H86" i="1"/>
  <c r="G87" i="1"/>
  <c r="H87" i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G101" i="1"/>
  <c r="H101" i="1"/>
  <c r="G102" i="1"/>
  <c r="H102" i="1"/>
  <c r="G103" i="1"/>
  <c r="H103" i="1"/>
  <c r="G104" i="1"/>
  <c r="H104" i="1"/>
  <c r="G105" i="1"/>
  <c r="H105" i="1"/>
  <c r="G106" i="1"/>
  <c r="H106" i="1"/>
  <c r="G107" i="1"/>
  <c r="H107" i="1"/>
  <c r="G108" i="1"/>
  <c r="H108" i="1"/>
  <c r="G109" i="1"/>
  <c r="H109" i="1"/>
  <c r="G110" i="1"/>
  <c r="H110" i="1"/>
  <c r="G111" i="1"/>
  <c r="H111" i="1"/>
  <c r="G112" i="1"/>
  <c r="H112" i="1"/>
  <c r="G113" i="1"/>
  <c r="H113" i="1"/>
  <c r="G114" i="1"/>
  <c r="H114" i="1"/>
  <c r="G115" i="1"/>
  <c r="H115" i="1"/>
  <c r="G116" i="1"/>
  <c r="H116" i="1"/>
  <c r="G117" i="1"/>
  <c r="H117" i="1"/>
  <c r="G118" i="1"/>
  <c r="H118" i="1"/>
  <c r="G119" i="1"/>
  <c r="H119" i="1"/>
  <c r="G120" i="1"/>
  <c r="H120" i="1"/>
  <c r="G121" i="1"/>
  <c r="H121" i="1"/>
  <c r="G122" i="1"/>
  <c r="H122" i="1"/>
  <c r="G123" i="1"/>
  <c r="H123" i="1"/>
  <c r="G117" i="5" l="1"/>
  <c r="H117" i="5"/>
  <c r="H307" i="1"/>
  <c r="G307" i="1"/>
  <c r="G90" i="3"/>
  <c r="H90" i="3"/>
  <c r="G116" i="5"/>
  <c r="H116" i="5"/>
</calcChain>
</file>

<file path=xl/sharedStrings.xml><?xml version="1.0" encoding="utf-8"?>
<sst xmlns="http://schemas.openxmlformats.org/spreadsheetml/2006/main" count="7757" uniqueCount="185">
  <si>
    <t>CENSO DE ARBOLES DE LA PARCELA 1</t>
  </si>
  <si>
    <t>No</t>
  </si>
  <si>
    <t>Nombre común</t>
  </si>
  <si>
    <t>Familia</t>
  </si>
  <si>
    <t>Nombre Cientifico</t>
  </si>
  <si>
    <t>DAP cm</t>
  </si>
  <si>
    <t>Ht m</t>
  </si>
  <si>
    <t>Barbasco</t>
  </si>
  <si>
    <t>Fabaceae</t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</si>
  <si>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</si>
  <si>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t>Cardo/Cardón</t>
  </si>
  <si>
    <t>Cactaceae</t>
  </si>
  <si>
    <t>Opuntia sp.</t>
  </si>
  <si>
    <t>Guápala</t>
  </si>
  <si>
    <t>Rubiaceae</t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</si>
  <si>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</si>
  <si>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t>Overal</t>
  </si>
  <si>
    <t>Guayacán</t>
  </si>
  <si>
    <t>Bignoniaceae</t>
  </si>
  <si>
    <t>Tabebuia sp.</t>
  </si>
  <si>
    <t>Charán</t>
  </si>
  <si>
    <t>Caesalpiniaceae</t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</si>
  <si>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</si>
  <si>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t>Añalque</t>
  </si>
  <si>
    <t>Polygonaceae</t>
  </si>
  <si>
    <r>
      <rPr>
        <i/>
        <sz val="11"/>
        <color theme="1"/>
        <rFont val="Arial"/>
        <family val="2"/>
      </rPr>
      <t>Coccoloba ruiziana</t>
    </r>
    <r>
      <rPr>
        <sz val="11"/>
        <color theme="1"/>
        <rFont val="Arial"/>
        <family val="2"/>
      </rPr>
      <t xml:space="preserve"> Lindau.</t>
    </r>
  </si>
  <si>
    <t>Hualtaco</t>
  </si>
  <si>
    <t>Anacardiaceae</t>
  </si>
  <si>
    <t>Palo Santo</t>
  </si>
  <si>
    <t>Burseraceae</t>
  </si>
  <si>
    <t>CENSO DE ARBOLES DE LA PARCELA 3</t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</si>
  <si>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</si>
  <si>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</si>
  <si>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</si>
  <si>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</si>
  <si>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</si>
  <si>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</si>
  <si>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Coccoloba ruiziana</t>
    </r>
    <r>
      <rPr>
        <sz val="11"/>
        <color theme="1"/>
        <rFont val="Arial"/>
        <family val="2"/>
      </rPr>
      <t xml:space="preserve"> Lindau.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</si>
  <si>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</si>
  <si>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</si>
  <si>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</si>
  <si>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Coccoloba ruiziana</t>
    </r>
    <r>
      <rPr>
        <sz val="11"/>
        <color theme="1"/>
        <rFont val="Arial"/>
        <family val="2"/>
      </rPr>
      <t xml:space="preserve"> Lindau.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</si>
  <si>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</si>
  <si>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</si>
  <si>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Coccoloba ruiziana</t>
    </r>
    <r>
      <rPr>
        <sz val="11"/>
        <color theme="1"/>
        <rFont val="Arial"/>
        <family val="2"/>
      </rPr>
      <t xml:space="preserve"> Lindau.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</si>
  <si>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</si>
  <si>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</si>
  <si>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</si>
  <si>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t>Pasallo</t>
  </si>
  <si>
    <t>CENSO DE ARBOLES DE LA PARCELA 5</t>
  </si>
  <si>
    <t>Algarrobo</t>
  </si>
  <si>
    <t>AREA BASAL m²</t>
  </si>
  <si>
    <t>Volumen Total (m3)</t>
  </si>
  <si>
    <t>TOTAL</t>
  </si>
  <si>
    <t>Especie</t>
  </si>
  <si>
    <t>Nombre científico</t>
  </si>
  <si>
    <t>No de árboles</t>
  </si>
  <si>
    <t>D</t>
  </si>
  <si>
    <t>DnR</t>
  </si>
  <si>
    <t>MnR</t>
  </si>
  <si>
    <t>IVI</t>
  </si>
  <si>
    <t>Total</t>
  </si>
  <si>
    <t>Bougainvillea peruviana</t>
  </si>
  <si>
    <t>Caesalpinia glabrata Kunth</t>
  </si>
  <si>
    <t>Coccoloba ruiziana Lindau.</t>
  </si>
  <si>
    <t xml:space="preserve">Loxopterygium huasango Spruce ex </t>
  </si>
  <si>
    <t>Piscidia carthagenensis Jacquin.</t>
  </si>
  <si>
    <t>Simira ecuadorensis (Standl.) Steyerm.</t>
  </si>
  <si>
    <t xml:space="preserve">Fabaceae </t>
  </si>
  <si>
    <t>Especies</t>
  </si>
  <si>
    <t>RESUMEN DE MADERA DE LA PARCELA 1</t>
  </si>
  <si>
    <t>RESUMEN DE MADERA DE LA PARCELA 3</t>
  </si>
  <si>
    <r>
      <rPr>
        <i/>
        <sz val="11"/>
        <color theme="1"/>
        <rFont val="Arial"/>
        <family val="2"/>
      </rPr>
      <t>Prosopis juliflora</t>
    </r>
    <r>
      <rPr>
        <sz val="11"/>
        <color theme="1"/>
        <rFont val="Arial"/>
        <family val="2"/>
      </rPr>
      <t xml:space="preserve"> (Sw.) DC.</t>
    </r>
  </si>
  <si>
    <t>DAP</t>
  </si>
  <si>
    <t>AB(m²)</t>
  </si>
  <si>
    <t>Altura total</t>
  </si>
  <si>
    <t>No. de árboles</t>
  </si>
  <si>
    <t>INDIVIDUOS</t>
  </si>
  <si>
    <t xml:space="preserve">GENEROS </t>
  </si>
  <si>
    <t>ESPECIES</t>
  </si>
  <si>
    <t>&gt;51</t>
  </si>
  <si>
    <t>46 - 50</t>
  </si>
  <si>
    <t>41 - 45</t>
  </si>
  <si>
    <t>36 - 40</t>
  </si>
  <si>
    <t>31 - 35</t>
  </si>
  <si>
    <t>26 - 30</t>
  </si>
  <si>
    <t>21 - 25</t>
  </si>
  <si>
    <t>16 - 20</t>
  </si>
  <si>
    <t>10 - 15</t>
  </si>
  <si>
    <t>NÚMERO DE INDIVIDUOS</t>
  </si>
  <si>
    <t>RANGO</t>
  </si>
  <si>
    <t>FAMILIAS</t>
  </si>
  <si>
    <t>Número de individuos</t>
  </si>
  <si>
    <t>Guayacan</t>
  </si>
  <si>
    <t>Número</t>
  </si>
  <si>
    <t>Cardo</t>
  </si>
  <si>
    <t>Cordiaceae</t>
  </si>
  <si>
    <t>Armatocereus cartwrightianus (Britton &amp; Rose) Backeb. ex A.W. Hill</t>
  </si>
  <si>
    <t>Handroanthus chrysanthus (Jacq.) S.O. Grose</t>
  </si>
  <si>
    <r>
      <rPr>
        <i/>
        <sz val="11"/>
        <color theme="1"/>
        <rFont val="Arial"/>
        <family val="2"/>
      </rPr>
      <t>Neltuma juliflora</t>
    </r>
    <r>
      <rPr>
        <sz val="11"/>
        <color theme="1"/>
        <rFont val="Arial"/>
        <family val="2"/>
      </rPr>
      <t xml:space="preserve"> (Sw.) Raf.</t>
    </r>
  </si>
  <si>
    <t>Cordia lutea Lam.</t>
  </si>
  <si>
    <t>Malvaceae</t>
  </si>
  <si>
    <t>Nombre de Campo</t>
  </si>
  <si>
    <t xml:space="preserve">Familia </t>
  </si>
  <si>
    <t>Altura</t>
  </si>
  <si>
    <t xml:space="preserve">Overal </t>
  </si>
  <si>
    <t xml:space="preserve">Cordia lutea </t>
  </si>
  <si>
    <t>Handroanthus chrysanthus</t>
  </si>
  <si>
    <t xml:space="preserve">Charán </t>
  </si>
  <si>
    <t>Caesalpinia glabrata</t>
  </si>
  <si>
    <t>Piscidia carthagenensis</t>
  </si>
  <si>
    <t xml:space="preserve">Café </t>
  </si>
  <si>
    <t>Eriotheca ruizii</t>
  </si>
  <si>
    <t>Armatocereus cartwrightianus</t>
  </si>
  <si>
    <t>Bursera graveolens</t>
  </si>
  <si>
    <t>AREA</t>
  </si>
  <si>
    <t>Apocynaceae</t>
  </si>
  <si>
    <t>Rauvolfia tetraphylla</t>
  </si>
  <si>
    <t>Total general</t>
  </si>
  <si>
    <t>NOMBRE CIENTIFICO</t>
  </si>
  <si>
    <t>NRO. DE INDIVIDUOS</t>
  </si>
  <si>
    <t>VOLUMEN</t>
  </si>
  <si>
    <t>FAMILIA</t>
  </si>
  <si>
    <t>NRO. INDIVIDUOS</t>
  </si>
  <si>
    <t>VT (m3)</t>
  </si>
  <si>
    <r>
      <rPr>
        <i/>
        <sz val="12"/>
        <color theme="1"/>
        <rFont val="Calibri"/>
        <family val="2"/>
        <scheme val="minor"/>
      </rPr>
      <t>Caesalpinia glabrata</t>
    </r>
    <r>
      <rPr>
        <sz val="12"/>
        <color theme="1"/>
        <rFont val="Calibri"/>
        <family val="2"/>
        <scheme val="minor"/>
      </rPr>
      <t xml:space="preserve"> Kunth</t>
    </r>
  </si>
  <si>
    <r>
      <rPr>
        <i/>
        <sz val="12"/>
        <color theme="1"/>
        <rFont val="Calibri"/>
        <family val="2"/>
        <scheme val="minor"/>
      </rPr>
      <t>Coccoloba ruiziana</t>
    </r>
    <r>
      <rPr>
        <sz val="12"/>
        <color theme="1"/>
        <rFont val="Calibri"/>
        <family val="2"/>
        <scheme val="minor"/>
      </rPr>
      <t xml:space="preserve"> Lindau.</t>
    </r>
  </si>
  <si>
    <r>
      <rPr>
        <i/>
        <sz val="12"/>
        <color theme="1"/>
        <rFont val="Calibri"/>
        <family val="2"/>
        <scheme val="minor"/>
      </rPr>
      <t>Piscidia carthagenensis</t>
    </r>
    <r>
      <rPr>
        <sz val="12"/>
        <color theme="1"/>
        <rFont val="Calibri"/>
        <family val="2"/>
        <scheme val="minor"/>
      </rPr>
      <t xml:space="preserve"> Jacquin.</t>
    </r>
  </si>
  <si>
    <r>
      <rPr>
        <i/>
        <sz val="12"/>
        <color theme="1"/>
        <rFont val="Calibri"/>
        <family val="2"/>
        <scheme val="minor"/>
      </rPr>
      <t>Simira ecuadorensis</t>
    </r>
    <r>
      <rPr>
        <sz val="12"/>
        <color theme="1"/>
        <rFont val="Calibri"/>
        <family val="2"/>
        <scheme val="minor"/>
      </rPr>
      <t xml:space="preserve"> (Standl.) Steyerm.</t>
    </r>
  </si>
  <si>
    <t>Género</t>
  </si>
  <si>
    <t>FR</t>
  </si>
  <si>
    <t>Loxopterygium huasango Spruce ex 
Engl.</t>
  </si>
  <si>
    <t>#</t>
  </si>
  <si>
    <t xml:space="preserve">Orden </t>
  </si>
  <si>
    <t>Caryophyllales</t>
  </si>
  <si>
    <t xml:space="preserve">	Fabales</t>
  </si>
  <si>
    <t>Boraginales</t>
  </si>
  <si>
    <t>Fábulas</t>
  </si>
  <si>
    <t>Lamiales</t>
  </si>
  <si>
    <t>Fabales</t>
  </si>
  <si>
    <t>Gentianales</t>
  </si>
  <si>
    <t>Orden</t>
  </si>
  <si>
    <t xml:space="preserve">Nombre científico  </t>
  </si>
  <si>
    <t>Abundancia absoluta</t>
  </si>
  <si>
    <t>Abundancia relativa</t>
  </si>
  <si>
    <r>
      <t>Caesalpinia glabrata</t>
    </r>
    <r>
      <rPr>
        <sz val="11"/>
        <color rgb="FF000000"/>
        <rFont val="Calibri Light"/>
        <family val="2"/>
      </rPr>
      <t xml:space="preserve"> Kunth</t>
    </r>
  </si>
  <si>
    <r>
      <t>Neltuma juliflora</t>
    </r>
    <r>
      <rPr>
        <sz val="11"/>
        <color rgb="FF000000"/>
        <rFont val="Calibri Light"/>
        <family val="2"/>
      </rPr>
      <t xml:space="preserve"> (Sw.) Raf.</t>
    </r>
  </si>
  <si>
    <t xml:space="preserve">Nombre científico </t>
  </si>
  <si>
    <t>Sapindales</t>
  </si>
  <si>
    <t>Malvales</t>
  </si>
  <si>
    <t>ORDEN</t>
  </si>
  <si>
    <t>Ordenes</t>
  </si>
  <si>
    <t>Epecie</t>
  </si>
  <si>
    <t>NRO. DE ÁRBOLES</t>
  </si>
  <si>
    <t>Abundancia Relativa (Pi)</t>
  </si>
  <si>
    <t>Nombre Cinetífico</t>
  </si>
  <si>
    <t>Volumen m3</t>
  </si>
  <si>
    <t>Área m2</t>
  </si>
  <si>
    <t>Abundancia Absoluta</t>
  </si>
  <si>
    <t>Abundancia relativa (Pi)</t>
  </si>
  <si>
    <t>Area Basal m²</t>
  </si>
  <si>
    <t>PFC-FL001</t>
  </si>
  <si>
    <t>PFC-FL002</t>
  </si>
  <si>
    <t>PFC-FL003</t>
  </si>
  <si>
    <t>PFC-FL004</t>
  </si>
  <si>
    <t>PARCELA</t>
  </si>
  <si>
    <t>ESPECIE</t>
  </si>
  <si>
    <r>
      <t xml:space="preserve">Cordia lutea </t>
    </r>
    <r>
      <rPr>
        <sz val="11"/>
        <color theme="1"/>
        <rFont val="Calibri Light"/>
        <family val="2"/>
      </rPr>
      <t>Lam</t>
    </r>
    <r>
      <rPr>
        <i/>
        <sz val="11"/>
        <color theme="1"/>
        <rFont val="Calibri Light"/>
        <family val="2"/>
      </rPr>
      <t>.</t>
    </r>
  </si>
  <si>
    <r>
      <t xml:space="preserve">Caesalpinia glabrata </t>
    </r>
    <r>
      <rPr>
        <sz val="11"/>
        <color theme="1"/>
        <rFont val="Calibri Light"/>
        <family val="2"/>
      </rPr>
      <t>Kunth</t>
    </r>
  </si>
  <si>
    <r>
      <t xml:space="preserve">Coccoloba ruiziana </t>
    </r>
    <r>
      <rPr>
        <sz val="11"/>
        <color theme="1"/>
        <rFont val="Calibri Light"/>
        <family val="2"/>
      </rPr>
      <t>Lindau</t>
    </r>
    <r>
      <rPr>
        <i/>
        <sz val="11"/>
        <color theme="1"/>
        <rFont val="Calibri Light"/>
        <family val="2"/>
      </rPr>
      <t>.</t>
    </r>
  </si>
  <si>
    <r>
      <t xml:space="preserve">Loxopterygium huasango </t>
    </r>
    <r>
      <rPr>
        <sz val="11"/>
        <color theme="1"/>
        <rFont val="Calibri Light"/>
        <family val="2"/>
      </rPr>
      <t>Spruce ex</t>
    </r>
    <r>
      <rPr>
        <i/>
        <sz val="11"/>
        <color theme="1"/>
        <rFont val="Calibri Light"/>
        <family val="2"/>
      </rPr>
      <t xml:space="preserve"> </t>
    </r>
  </si>
  <si>
    <r>
      <t xml:space="preserve">Armatocereus cartwrightianus </t>
    </r>
    <r>
      <rPr>
        <sz val="11"/>
        <color theme="1"/>
        <rFont val="Calibri Light"/>
        <family val="2"/>
      </rPr>
      <t>(Britton &amp; Rose) Backeb. ex A.W. Hill</t>
    </r>
  </si>
  <si>
    <r>
      <t xml:space="preserve">Piscidia carthagenensis </t>
    </r>
    <r>
      <rPr>
        <sz val="11"/>
        <color theme="1"/>
        <rFont val="Calibri Light"/>
        <family val="2"/>
      </rPr>
      <t>Jacquin</t>
    </r>
    <r>
      <rPr>
        <i/>
        <sz val="11"/>
        <color theme="1"/>
        <rFont val="Calibri Light"/>
        <family val="2"/>
      </rPr>
      <t>.</t>
    </r>
  </si>
  <si>
    <r>
      <t xml:space="preserve">Rauvolfia tetraphylla </t>
    </r>
    <r>
      <rPr>
        <sz val="11"/>
        <color theme="1"/>
        <rFont val="Calibri Light"/>
        <family val="2"/>
      </rPr>
      <t>A.S. Rao</t>
    </r>
  </si>
  <si>
    <r>
      <t xml:space="preserve">Simira ecuadorensis </t>
    </r>
    <r>
      <rPr>
        <sz val="11"/>
        <color theme="1"/>
        <rFont val="Calibri Light"/>
        <family val="2"/>
      </rPr>
      <t>(Standl.) Steyerm.</t>
    </r>
  </si>
  <si>
    <r>
      <t>Handroanthus chrysanthus</t>
    </r>
    <r>
      <rPr>
        <sz val="11"/>
        <color theme="1"/>
        <rFont val="Calibri Light"/>
        <family val="2"/>
      </rPr>
      <t xml:space="preserve"> (Jacq.) S.O. Grose</t>
    </r>
  </si>
  <si>
    <t>Rauvolfia tetraphylla A.S. Rao</t>
  </si>
  <si>
    <t>Eriotheca ruizii (K. Schum.) A. Robyns</t>
  </si>
  <si>
    <t>Bursera graveolens (Kunth) Triana &amp; Planch.</t>
  </si>
  <si>
    <r>
      <t xml:space="preserve">Armatocereus cartwrightianus </t>
    </r>
    <r>
      <rPr>
        <sz val="11"/>
        <color rgb="FF000000"/>
        <rFont val="Calibri Light"/>
        <family val="2"/>
      </rPr>
      <t>(Britton &amp; Rose) Backeb. ex A.W. Hill</t>
    </r>
  </si>
  <si>
    <r>
      <t xml:space="preserve">Bursera graveolens </t>
    </r>
    <r>
      <rPr>
        <sz val="11"/>
        <color rgb="FF000000"/>
        <rFont val="Calibri Light"/>
        <family val="2"/>
      </rPr>
      <t>(Kunth) Triana &amp; Planch.</t>
    </r>
  </si>
  <si>
    <r>
      <t xml:space="preserve">Cordia lutea </t>
    </r>
    <r>
      <rPr>
        <sz val="11"/>
        <color rgb="FF000000"/>
        <rFont val="Calibri Light"/>
        <family val="2"/>
      </rPr>
      <t>Lam</t>
    </r>
    <r>
      <rPr>
        <i/>
        <sz val="11"/>
        <color rgb="FF000000"/>
        <rFont val="Calibri Light"/>
        <family val="2"/>
      </rPr>
      <t>.</t>
    </r>
  </si>
  <si>
    <r>
      <t xml:space="preserve">Eriotheca ruizii </t>
    </r>
    <r>
      <rPr>
        <sz val="11"/>
        <color rgb="FF000000"/>
        <rFont val="Calibri Light"/>
        <family val="2"/>
      </rPr>
      <t>(K. Schum.) A. Robyns</t>
    </r>
  </si>
  <si>
    <r>
      <t xml:space="preserve">Handroanthus chrysanthus </t>
    </r>
    <r>
      <rPr>
        <sz val="11"/>
        <color rgb="FF000000"/>
        <rFont val="Calibri Light"/>
        <family val="2"/>
      </rPr>
      <t>(Jacq.) S.O. Grose</t>
    </r>
  </si>
  <si>
    <t xml:space="preserve">Cordiaceae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</si>
</sst>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000"/>
    <numFmt numFmtId="165" formatCode="0.000"/>
  </numFmts>
  <fonts count="5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i/>
      <sz val="11"/>
      <name val="Times New Roman"/>
      <family val="1"/>
    </font>
    <font>
      <i/>
      <sz val="12"/>
      <name val="Times New Roman"/>
      <family val="1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b/>
      <sz val="11"/>
      <color rgb="FF000000"/>
      <name val="Calibri Light"/>
      <family val="2"/>
    </font>
    <font>
      <i/>
      <sz val="11"/>
      <color theme="1"/>
      <name val="Calibri Light"/>
      <family val="2"/>
    </font>
    <font>
      <i/>
      <sz val="11"/>
      <color rgb="FF000000"/>
      <name val="Calibri Light"/>
      <family val="2"/>
    </font>
    <font>
      <sz val="11"/>
      <color rgb="FF000000"/>
      <name val="Calibri Light"/>
      <family val="2"/>
    </font>
    <font>
      <i/>
      <sz val="11"/>
      <name val="Aria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3" fillId="0" borderId="0" applyFont="0" applyFill="0" applyBorder="0" applyAlignment="0" applyProtection="0"/>
  </cellStyleXfs>
  <cellXfs count="208">
    <xf numFmtId="0" fontId="0" fillId="0" borderId="0" xfId="0"/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2" fontId="16" fillId="0" borderId="4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20" fillId="0" borderId="13" xfId="0" applyNumberFormat="1" applyFont="1" applyBorder="1" applyAlignment="1">
      <alignment horizontal="center"/>
    </xf>
    <xf numFmtId="2" fontId="12" fillId="0" borderId="0" xfId="0" applyNumberFormat="1" applyFont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2" fontId="0" fillId="0" borderId="0" xfId="0" applyNumberFormat="1"/>
    <xf numFmtId="0" fontId="21" fillId="0" borderId="3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0" fillId="0" borderId="4" xfId="0" applyBorder="1"/>
    <xf numFmtId="0" fontId="25" fillId="0" borderId="4" xfId="0" applyFont="1" applyBorder="1"/>
    <xf numFmtId="0" fontId="0" fillId="0" borderId="4" xfId="0" applyBorder="1" applyAlignment="1">
      <alignment horizontal="center"/>
    </xf>
    <xf numFmtId="0" fontId="12" fillId="0" borderId="4" xfId="0" applyFont="1" applyBorder="1" applyAlignment="1">
      <alignment horizontal="center"/>
    </xf>
    <xf numFmtId="49" fontId="0" fillId="0" borderId="4" xfId="0" applyNumberFormat="1" applyBorder="1"/>
    <xf numFmtId="49" fontId="23" fillId="0" borderId="4" xfId="0" applyNumberFormat="1" applyFont="1" applyBorder="1"/>
    <xf numFmtId="0" fontId="0" fillId="0" borderId="0" xfId="0" applyAlignment="1">
      <alignment horizontal="center"/>
    </xf>
    <xf numFmtId="0" fontId="8" fillId="2" borderId="4" xfId="0" applyFont="1" applyFill="1" applyBorder="1" applyAlignment="1">
      <alignment horizontal="right" vertical="center"/>
    </xf>
    <xf numFmtId="2" fontId="14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/>
    </xf>
    <xf numFmtId="2" fontId="11" fillId="0" borderId="0" xfId="0" applyNumberFormat="1" applyFont="1" applyAlignment="1">
      <alignment vertical="center"/>
    </xf>
    <xf numFmtId="0" fontId="12" fillId="0" borderId="0" xfId="0" applyFont="1"/>
    <xf numFmtId="0" fontId="0" fillId="0" borderId="0" xfId="0" applyAlignment="1">
      <alignment horizontal="left"/>
    </xf>
    <xf numFmtId="0" fontId="25" fillId="0" borderId="0" xfId="0" applyFont="1"/>
    <xf numFmtId="0" fontId="26" fillId="0" borderId="0" xfId="0" applyFont="1"/>
    <xf numFmtId="0" fontId="5" fillId="0" borderId="0" xfId="0" applyFont="1"/>
    <xf numFmtId="0" fontId="27" fillId="0" borderId="0" xfId="0" applyFont="1"/>
    <xf numFmtId="0" fontId="13" fillId="0" borderId="12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5" fillId="0" borderId="15" xfId="0" applyFont="1" applyBorder="1"/>
    <xf numFmtId="0" fontId="17" fillId="0" borderId="8" xfId="0" applyFont="1" applyBorder="1" applyAlignment="1">
      <alignment horizontal="center" vertical="center"/>
    </xf>
    <xf numFmtId="0" fontId="0" fillId="0" borderId="22" xfId="0" applyBorder="1" applyAlignment="1">
      <alignment horizontal="left" indent="1"/>
    </xf>
    <xf numFmtId="0" fontId="0" fillId="0" borderId="21" xfId="0" applyBorder="1" applyAlignment="1">
      <alignment horizontal="left" indent="1"/>
    </xf>
    <xf numFmtId="0" fontId="12" fillId="0" borderId="11" xfId="0" applyFont="1" applyBorder="1" applyAlignment="1">
      <alignment horizontal="left"/>
    </xf>
    <xf numFmtId="0" fontId="0" fillId="0" borderId="16" xfId="0" applyBorder="1" applyAlignment="1">
      <alignment horizontal="left" indent="1"/>
    </xf>
    <xf numFmtId="0" fontId="17" fillId="0" borderId="23" xfId="0" applyFont="1" applyBorder="1" applyAlignment="1">
      <alignment horizontal="center" vertical="center"/>
    </xf>
    <xf numFmtId="0" fontId="5" fillId="0" borderId="16" xfId="0" applyFont="1" applyBorder="1"/>
    <xf numFmtId="0" fontId="18" fillId="0" borderId="9" xfId="0" applyFont="1" applyBorder="1" applyAlignment="1">
      <alignment horizontal="center" vertical="center" wrapText="1"/>
    </xf>
    <xf numFmtId="0" fontId="12" fillId="3" borderId="15" xfId="0" applyFont="1" applyFill="1" applyBorder="1"/>
    <xf numFmtId="2" fontId="5" fillId="0" borderId="0" xfId="0" applyNumberFormat="1" applyFont="1"/>
    <xf numFmtId="2" fontId="0" fillId="0" borderId="17" xfId="0" applyNumberFormat="1" applyBorder="1"/>
    <xf numFmtId="2" fontId="0" fillId="0" borderId="18" xfId="0" applyNumberFormat="1" applyBorder="1"/>
    <xf numFmtId="2" fontId="0" fillId="0" borderId="19" xfId="0" applyNumberFormat="1" applyBorder="1"/>
    <xf numFmtId="2" fontId="12" fillId="3" borderId="15" xfId="0" applyNumberFormat="1" applyFont="1" applyFill="1" applyBorder="1"/>
    <xf numFmtId="2" fontId="0" fillId="0" borderId="0" xfId="0" applyNumberFormat="1" applyAlignment="1">
      <alignment horizontal="center"/>
    </xf>
    <xf numFmtId="165" fontId="14" fillId="0" borderId="4" xfId="0" applyNumberFormat="1" applyFont="1" applyBorder="1" applyAlignment="1">
      <alignment horizontal="center"/>
    </xf>
    <xf numFmtId="0" fontId="29" fillId="0" borderId="4" xfId="0" applyFont="1" applyBorder="1" applyAlignment="1">
      <alignment vertical="center"/>
    </xf>
    <xf numFmtId="0" fontId="28" fillId="0" borderId="4" xfId="0" applyFont="1" applyBorder="1" applyAlignment="1">
      <alignment vertical="center"/>
    </xf>
    <xf numFmtId="0" fontId="31" fillId="0" borderId="4" xfId="0" applyFont="1" applyBorder="1" applyAlignment="1">
      <alignment horizontal="center"/>
    </xf>
    <xf numFmtId="2" fontId="28" fillId="0" borderId="4" xfId="0" applyNumberFormat="1" applyFont="1" applyBorder="1"/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2" fontId="20" fillId="0" borderId="4" xfId="0" applyNumberFormat="1" applyFont="1" applyBorder="1" applyAlignment="1">
      <alignment horizontal="center"/>
    </xf>
    <xf numFmtId="2" fontId="14" fillId="0" borderId="4" xfId="0" applyNumberFormat="1" applyFont="1" applyBorder="1"/>
    <xf numFmtId="0" fontId="17" fillId="0" borderId="4" xfId="0" applyFont="1" applyBorder="1" applyAlignment="1">
      <alignment wrapText="1"/>
    </xf>
    <xf numFmtId="2" fontId="17" fillId="0" borderId="4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14" fillId="0" borderId="4" xfId="0" applyNumberFormat="1" applyFont="1" applyBorder="1" applyAlignment="1">
      <alignment horizontal="center"/>
    </xf>
    <xf numFmtId="0" fontId="12" fillId="0" borderId="4" xfId="0" applyFont="1" applyBorder="1"/>
    <xf numFmtId="0" fontId="1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26" fillId="0" borderId="4" xfId="0" applyFont="1" applyBorder="1"/>
    <xf numFmtId="0" fontId="4" fillId="0" borderId="4" xfId="0" applyFont="1" applyBorder="1" applyAlignment="1">
      <alignment horizontal="left"/>
    </xf>
    <xf numFmtId="0" fontId="34" fillId="0" borderId="4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6" fillId="0" borderId="4" xfId="0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38" fillId="0" borderId="4" xfId="0" applyFont="1" applyBorder="1" applyAlignment="1">
      <alignment horizontal="center"/>
    </xf>
    <xf numFmtId="0" fontId="36" fillId="0" borderId="4" xfId="0" applyFont="1" applyBorder="1"/>
    <xf numFmtId="0" fontId="40" fillId="0" borderId="4" xfId="0" applyFont="1" applyBorder="1"/>
    <xf numFmtId="0" fontId="37" fillId="0" borderId="4" xfId="0" applyFont="1" applyBorder="1"/>
    <xf numFmtId="0" fontId="38" fillId="0" borderId="4" xfId="0" applyFont="1" applyBorder="1" applyAlignment="1">
      <alignment horizontal="left" vertical="center" wrapText="1"/>
    </xf>
    <xf numFmtId="0" fontId="41" fillId="0" borderId="4" xfId="0" applyFont="1" applyBorder="1" applyAlignment="1">
      <alignment horizontal="left" vertical="center" wrapText="1"/>
    </xf>
    <xf numFmtId="0" fontId="34" fillId="0" borderId="4" xfId="0" applyFont="1" applyBorder="1" applyAlignment="1">
      <alignment wrapText="1"/>
    </xf>
    <xf numFmtId="2" fontId="34" fillId="0" borderId="4" xfId="0" applyNumberFormat="1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0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2" fontId="14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 vertical="center"/>
    </xf>
    <xf numFmtId="0" fontId="0" fillId="2" borderId="0" xfId="0" applyFill="1"/>
    <xf numFmtId="0" fontId="8" fillId="2" borderId="4" xfId="0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2" fontId="12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2" fontId="0" fillId="0" borderId="0" xfId="0" applyNumberFormat="1" applyAlignment="1">
      <alignment horizontal="left"/>
    </xf>
    <xf numFmtId="2" fontId="20" fillId="0" borderId="0" xfId="0" applyNumberFormat="1" applyFont="1" applyAlignment="1">
      <alignment horizontal="center"/>
    </xf>
    <xf numFmtId="0" fontId="10" fillId="0" borderId="0" xfId="0" applyFont="1" applyAlignment="1">
      <alignment vertical="center"/>
    </xf>
    <xf numFmtId="0" fontId="17" fillId="0" borderId="4" xfId="0" applyFont="1" applyBorder="1" applyAlignment="1">
      <alignment horizontal="center" wrapText="1"/>
    </xf>
    <xf numFmtId="0" fontId="32" fillId="0" borderId="4" xfId="0" applyFont="1" applyBorder="1" applyAlignment="1">
      <alignment horizontal="left" vertical="center" wrapText="1"/>
    </xf>
    <xf numFmtId="2" fontId="30" fillId="0" borderId="4" xfId="0" applyNumberFormat="1" applyFont="1" applyBorder="1" applyAlignment="1">
      <alignment horizontal="center"/>
    </xf>
    <xf numFmtId="43" fontId="30" fillId="0" borderId="4" xfId="1" applyFont="1" applyBorder="1" applyAlignment="1">
      <alignment horizontal="center"/>
    </xf>
    <xf numFmtId="0" fontId="28" fillId="2" borderId="4" xfId="0" applyFont="1" applyFill="1" applyBorder="1" applyAlignment="1">
      <alignment vertical="center"/>
    </xf>
    <xf numFmtId="0" fontId="31" fillId="0" borderId="4" xfId="0" applyFont="1" applyBorder="1" applyAlignment="1">
      <alignment horizontal="center" wrapText="1"/>
    </xf>
    <xf numFmtId="0" fontId="43" fillId="0" borderId="11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left" vertical="center"/>
    </xf>
    <xf numFmtId="0" fontId="42" fillId="0" borderId="20" xfId="0" applyFont="1" applyBorder="1" applyAlignment="1">
      <alignment horizontal="center" vertical="center"/>
    </xf>
    <xf numFmtId="0" fontId="45" fillId="0" borderId="21" xfId="0" applyFont="1" applyBorder="1" applyAlignment="1">
      <alignment horizontal="left" vertical="center" wrapText="1"/>
    </xf>
    <xf numFmtId="0" fontId="43" fillId="0" borderId="21" xfId="0" applyFont="1" applyBorder="1" applyAlignment="1">
      <alignment horizontal="left" vertical="center" wrapText="1"/>
    </xf>
    <xf numFmtId="0" fontId="43" fillId="0" borderId="20" xfId="0" applyFont="1" applyBorder="1" applyAlignment="1">
      <alignment horizontal="center" vertical="center"/>
    </xf>
    <xf numFmtId="0" fontId="43" fillId="0" borderId="20" xfId="0" applyFont="1" applyBorder="1" applyAlignment="1">
      <alignment horizontal="center" vertical="center" wrapText="1"/>
    </xf>
    <xf numFmtId="2" fontId="42" fillId="0" borderId="20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/>
    </xf>
    <xf numFmtId="2" fontId="39" fillId="0" borderId="4" xfId="0" applyNumberFormat="1" applyFont="1" applyBorder="1" applyAlignment="1">
      <alignment horizontal="center"/>
    </xf>
    <xf numFmtId="0" fontId="8" fillId="0" borderId="5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2" fontId="14" fillId="0" borderId="24" xfId="0" applyNumberFormat="1" applyFont="1" applyBorder="1" applyAlignment="1">
      <alignment horizontal="center"/>
    </xf>
    <xf numFmtId="2" fontId="15" fillId="0" borderId="24" xfId="0" applyNumberFormat="1" applyFont="1" applyBorder="1" applyAlignment="1">
      <alignment horizontal="center" vertical="center"/>
    </xf>
    <xf numFmtId="164" fontId="14" fillId="0" borderId="24" xfId="0" applyNumberFormat="1" applyFont="1" applyBorder="1" applyAlignment="1">
      <alignment horizontal="center"/>
    </xf>
    <xf numFmtId="164" fontId="15" fillId="0" borderId="24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/>
    </xf>
    <xf numFmtId="164" fontId="14" fillId="0" borderId="3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 vertical="center"/>
    </xf>
    <xf numFmtId="164" fontId="14" fillId="0" borderId="13" xfId="0" applyNumberFormat="1" applyFont="1" applyBorder="1" applyAlignment="1">
      <alignment horizontal="center"/>
    </xf>
    <xf numFmtId="164" fontId="15" fillId="0" borderId="1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48" fillId="0" borderId="4" xfId="0" applyFont="1" applyBorder="1" applyAlignment="1">
      <alignment horizontal="left" vertical="center" wrapText="1"/>
    </xf>
    <xf numFmtId="0" fontId="15" fillId="2" borderId="4" xfId="0" applyFont="1" applyFill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wrapText="1"/>
    </xf>
    <xf numFmtId="2" fontId="13" fillId="0" borderId="4" xfId="0" applyNumberFormat="1" applyFont="1" applyBorder="1" applyAlignment="1">
      <alignment horizontal="center"/>
    </xf>
    <xf numFmtId="0" fontId="2" fillId="0" borderId="0" xfId="0" applyFont="1"/>
    <xf numFmtId="2" fontId="12" fillId="0" borderId="4" xfId="0" applyNumberFormat="1" applyFont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2" fontId="49" fillId="0" borderId="4" xfId="0" applyNumberFormat="1" applyFont="1" applyBorder="1" applyAlignment="1">
      <alignment horizontal="center"/>
    </xf>
    <xf numFmtId="165" fontId="8" fillId="0" borderId="4" xfId="0" applyNumberFormat="1" applyFont="1" applyBorder="1" applyAlignment="1">
      <alignment horizontal="center" vertical="center"/>
    </xf>
    <xf numFmtId="165" fontId="49" fillId="0" borderId="4" xfId="0" applyNumberFormat="1" applyFont="1" applyBorder="1" applyAlignment="1">
      <alignment horizontal="center"/>
    </xf>
    <xf numFmtId="0" fontId="44" fillId="0" borderId="4" xfId="0" applyFont="1" applyBorder="1" applyAlignment="1">
      <alignment horizontal="center" vertical="center" wrapText="1"/>
    </xf>
    <xf numFmtId="2" fontId="0" fillId="0" borderId="4" xfId="0" applyNumberFormat="1" applyBorder="1"/>
    <xf numFmtId="165" fontId="0" fillId="0" borderId="4" xfId="0" applyNumberFormat="1" applyBorder="1"/>
    <xf numFmtId="0" fontId="1" fillId="0" borderId="0" xfId="0" applyFont="1"/>
    <xf numFmtId="0" fontId="17" fillId="0" borderId="7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wrapText="1"/>
    </xf>
    <xf numFmtId="0" fontId="31" fillId="0" borderId="7" xfId="0" applyFont="1" applyBorder="1" applyAlignment="1">
      <alignment horizontal="center"/>
    </xf>
    <xf numFmtId="0" fontId="19" fillId="2" borderId="4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wrapText="1"/>
    </xf>
    <xf numFmtId="0" fontId="15" fillId="0" borderId="5" xfId="0" applyFont="1" applyBorder="1" applyAlignment="1">
      <alignment horizontal="left" vertical="center" wrapText="1"/>
    </xf>
    <xf numFmtId="0" fontId="15" fillId="0" borderId="5" xfId="0" applyFont="1" applyBorder="1"/>
    <xf numFmtId="0" fontId="15" fillId="2" borderId="7" xfId="0" applyFont="1" applyFill="1" applyBorder="1" applyAlignment="1">
      <alignment horizontal="center"/>
    </xf>
    <xf numFmtId="0" fontId="13" fillId="0" borderId="3" xfId="0" applyFont="1" applyBorder="1" applyAlignment="1">
      <alignment wrapText="1"/>
    </xf>
    <xf numFmtId="0" fontId="45" fillId="0" borderId="4" xfId="0" applyFont="1" applyBorder="1" applyAlignment="1">
      <alignment horizontal="left" vertical="center" wrapText="1"/>
    </xf>
    <xf numFmtId="0" fontId="38" fillId="0" borderId="7" xfId="0" applyFont="1" applyBorder="1" applyAlignment="1">
      <alignment horizontal="center"/>
    </xf>
    <xf numFmtId="0" fontId="34" fillId="0" borderId="3" xfId="0" applyFont="1" applyBorder="1" applyAlignment="1">
      <alignment wrapText="1"/>
    </xf>
    <xf numFmtId="0" fontId="46" fillId="0" borderId="4" xfId="0" applyFont="1" applyBorder="1" applyAlignment="1">
      <alignment horizontal="left" vertical="center"/>
    </xf>
    <xf numFmtId="0" fontId="45" fillId="0" borderId="4" xfId="0" applyFont="1" applyBorder="1" applyAlignment="1">
      <alignment horizontal="left" vertical="center"/>
    </xf>
    <xf numFmtId="0" fontId="3" fillId="0" borderId="4" xfId="0" applyFont="1" applyBorder="1"/>
    <xf numFmtId="0" fontId="4" fillId="0" borderId="4" xfId="0" applyFont="1" applyBorder="1"/>
    <xf numFmtId="0" fontId="16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7" fillId="0" borderId="4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3" borderId="14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34" fillId="0" borderId="6" xfId="0" applyFont="1" applyBorder="1" applyAlignment="1">
      <alignment horizontal="center"/>
    </xf>
    <xf numFmtId="0" fontId="34" fillId="0" borderId="7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'PARCELA 1'!$M$138</c:f>
              <c:strCache>
                <c:ptCount val="1"/>
                <c:pt idx="0">
                  <c:v>Abundancia relativa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1'!$K$139:$K$143</c:f>
              <c:strCache>
                <c:ptCount val="5"/>
                <c:pt idx="0">
                  <c:v>Handroanthus chrysanthus (Jacq.) S.O. Grose</c:v>
                </c:pt>
                <c:pt idx="1">
                  <c:v>Caesalpinia glabrata Kunth</c:v>
                </c:pt>
                <c:pt idx="2">
                  <c:v>Piscidia carthagenensis Jacquin.</c:v>
                </c:pt>
                <c:pt idx="3">
                  <c:v>Armatocereus cartwrightianus (Britton &amp; Rose) Backeb. ex A.W. Hill</c:v>
                </c:pt>
                <c:pt idx="4">
                  <c:v>Neltuma juliflora (Sw.) Raf.</c:v>
                </c:pt>
              </c:strCache>
            </c:strRef>
          </c:cat>
          <c:val>
            <c:numRef>
              <c:f>'PARCELA 1'!$M$139:$M$143</c:f>
              <c:numCache>
                <c:formatCode>0.00</c:formatCode>
                <c:ptCount val="5"/>
                <c:pt idx="0">
                  <c:v>0.49107142857142855</c:v>
                </c:pt>
                <c:pt idx="1">
                  <c:v>0.3392857142857143</c:v>
                </c:pt>
                <c:pt idx="2">
                  <c:v>0.14285714285714285</c:v>
                </c:pt>
                <c:pt idx="3">
                  <c:v>1.7857142857142856E-2</c:v>
                </c:pt>
                <c:pt idx="4">
                  <c:v>8.9285714285714281E-3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36-4741-B00B-F0D04742B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9351192"/>
        <c:axId val="422285304"/>
      </c:lineChart>
      <c:catAx>
        <c:axId val="669351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22285304"/>
        <c:crosses val="autoZero"/>
        <c:auto val="1"/>
        <c:lblAlgn val="ctr"/>
        <c:lblOffset val="100"/>
        <c:noMultiLvlLbl val="0"/>
      </c:catAx>
      <c:valAx>
        <c:axId val="422285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69351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5941255050496749E-2"/>
          <c:y val="0.28703703703703703"/>
        </c:manualLayout>
      </c:layout>
      <c:overlay val="0"/>
      <c:spPr>
        <a:noFill/>
        <a:ln>
          <a:noFill/>
        </a:ln>
        <a:effectLst/>
      </c:spPr>
      <c:txPr>
        <a:bodyPr rot="-5400000" spcFirstLastPara="1" vertOverflow="ellipsis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22168729534068768"/>
          <c:y val="7.1388888888888904E-2"/>
          <c:w val="0.74774441231528022"/>
          <c:h val="0.4529461942257218"/>
        </c:manualLayout>
      </c:layout>
      <c:lineChart>
        <c:grouping val="standard"/>
        <c:varyColors val="0"/>
        <c:ser>
          <c:idx val="0"/>
          <c:order val="0"/>
          <c:tx>
            <c:strRef>
              <c:f>'PARCELA 4'!$N$546</c:f>
              <c:strCache>
                <c:ptCount val="1"/>
                <c:pt idx="0">
                  <c:v>Abundancia relativa (Pi)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4'!$L$547:$L$553</c:f>
              <c:strCache>
                <c:ptCount val="7"/>
                <c:pt idx="0">
                  <c:v>Handroanthus chrysanthus (Jacq.) S.O. Grose</c:v>
                </c:pt>
                <c:pt idx="1">
                  <c:v>Piscidia carthagenensis Jacquin.</c:v>
                </c:pt>
                <c:pt idx="2">
                  <c:v>Caesalpinia glabrata Kunth</c:v>
                </c:pt>
                <c:pt idx="3">
                  <c:v>Armatocereus cartwrightianus (Britton &amp; Rose) Backeb. ex A.W. Hill</c:v>
                </c:pt>
                <c:pt idx="4">
                  <c:v>Eriotheca ruizii (K. Schum.) A. Robyns</c:v>
                </c:pt>
                <c:pt idx="5">
                  <c:v>Bursera graveolens (Kunth) Triana &amp; Planch.</c:v>
                </c:pt>
                <c:pt idx="6">
                  <c:v>Cordia lutea Lam.</c:v>
                </c:pt>
              </c:strCache>
            </c:strRef>
          </c:cat>
          <c:val>
            <c:numRef>
              <c:f>'PARCELA 4'!$N$547:$N$553</c:f>
              <c:numCache>
                <c:formatCode>0.00</c:formatCode>
                <c:ptCount val="7"/>
                <c:pt idx="0">
                  <c:v>0.79622641509433967</c:v>
                </c:pt>
                <c:pt idx="1">
                  <c:v>0.15849056603773584</c:v>
                </c:pt>
                <c:pt idx="2">
                  <c:v>2.0754716981132074E-2</c:v>
                </c:pt>
                <c:pt idx="3">
                  <c:v>9.433962264150943E-3</c:v>
                </c:pt>
                <c:pt idx="4">
                  <c:v>7.5471698113207548E-3</c:v>
                </c:pt>
                <c:pt idx="5" formatCode="0.000">
                  <c:v>3.7735849056603774E-3</c:v>
                </c:pt>
                <c:pt idx="6" formatCode="0.000">
                  <c:v>3.7735849056603774E-3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70-4A15-BF2D-609707DD3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635920"/>
        <c:axId val="110637000"/>
      </c:lineChart>
      <c:catAx>
        <c:axId val="11063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10637000"/>
        <c:crosses val="autoZero"/>
        <c:auto val="1"/>
        <c:lblAlgn val="ctr"/>
        <c:lblOffset val="100"/>
        <c:noMultiLvlLbl val="0"/>
      </c:catAx>
      <c:valAx>
        <c:axId val="110637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1063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'PARCELA 4'!$M$557</c:f>
              <c:strCache>
                <c:ptCount val="1"/>
                <c:pt idx="0">
                  <c:v>AREA BASAL m²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4'!$L$558:$L$564</c:f>
              <c:strCache>
                <c:ptCount val="7"/>
                <c:pt idx="0">
                  <c:v>Piscidia carthagenensis Jacquin.</c:v>
                </c:pt>
                <c:pt idx="1">
                  <c:v>Handroanthus chrysanthus (Jacq.) S.O. Grose</c:v>
                </c:pt>
                <c:pt idx="2">
                  <c:v>Eriotheca ruizii</c:v>
                </c:pt>
                <c:pt idx="3">
                  <c:v>Caesalpinia glabrata</c:v>
                </c:pt>
                <c:pt idx="4">
                  <c:v>Bursera graveolens</c:v>
                </c:pt>
                <c:pt idx="5">
                  <c:v>Cordia lutea </c:v>
                </c:pt>
                <c:pt idx="6">
                  <c:v>Armatocereus cartwrightianus (Britton &amp; Rose) Backeb. ex A.W. Hill</c:v>
                </c:pt>
              </c:strCache>
            </c:strRef>
          </c:cat>
          <c:val>
            <c:numRef>
              <c:f>'PARCELA 4'!$M$558:$M$564</c:f>
              <c:numCache>
                <c:formatCode>0.00</c:formatCode>
                <c:ptCount val="7"/>
                <c:pt idx="0">
                  <c:v>1.2828229535556706</c:v>
                </c:pt>
                <c:pt idx="1">
                  <c:v>1.5051231057602781</c:v>
                </c:pt>
                <c:pt idx="2">
                  <c:v>0.44244867251812942</c:v>
                </c:pt>
                <c:pt idx="3">
                  <c:v>0.40443469214728223</c:v>
                </c:pt>
                <c:pt idx="4">
                  <c:v>0.16074574073500386</c:v>
                </c:pt>
                <c:pt idx="5">
                  <c:v>5.4343217910072301E-2</c:v>
                </c:pt>
                <c:pt idx="6">
                  <c:v>7.5470937496069312E-2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D-4276-AD2C-E8F7499BE913}"/>
            </c:ext>
          </c:extLst>
        </c:ser>
        <c:ser>
          <c:idx val="1"/>
          <c:order val="1"/>
          <c:tx>
            <c:strRef>
              <c:f>'PARCELA 4'!$N$557</c:f>
              <c:strCache>
                <c:ptCount val="1"/>
                <c:pt idx="0">
                  <c:v>Volumen Total (m3)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5"/>
              <c:layout>
                <c:manualLayout>
                  <c:x val="0"/>
                  <c:y val="-5.5517002081887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8D-4276-AD2C-E8F7499BE913}"/>
                </c:ext>
              </c:extLst>
            </c:dLbl>
            <c:dLbl>
              <c:idx val="6"/>
              <c:layout>
                <c:manualLayout>
                  <c:x val="1.0180825515784418E-16"/>
                  <c:y val="-5.5517002081887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8D-4276-AD2C-E8F7499BE9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4'!$L$558:$L$564</c:f>
              <c:strCache>
                <c:ptCount val="7"/>
                <c:pt idx="0">
                  <c:v>Piscidia carthagenensis Jacquin.</c:v>
                </c:pt>
                <c:pt idx="1">
                  <c:v>Handroanthus chrysanthus (Jacq.) S.O. Grose</c:v>
                </c:pt>
                <c:pt idx="2">
                  <c:v>Eriotheca ruizii</c:v>
                </c:pt>
                <c:pt idx="3">
                  <c:v>Caesalpinia glabrata</c:v>
                </c:pt>
                <c:pt idx="4">
                  <c:v>Bursera graveolens</c:v>
                </c:pt>
                <c:pt idx="5">
                  <c:v>Cordia lutea </c:v>
                </c:pt>
                <c:pt idx="6">
                  <c:v>Armatocereus cartwrightianus (Britton &amp; Rose) Backeb. ex A.W. Hill</c:v>
                </c:pt>
              </c:strCache>
            </c:strRef>
          </c:cat>
          <c:val>
            <c:numRef>
              <c:f>'PARCELA 4'!$N$558:$N$564</c:f>
              <c:numCache>
                <c:formatCode>0.00</c:formatCode>
                <c:ptCount val="7"/>
                <c:pt idx="0">
                  <c:v>7.7139315953654206</c:v>
                </c:pt>
                <c:pt idx="1">
                  <c:v>6.8459865196078535</c:v>
                </c:pt>
                <c:pt idx="2">
                  <c:v>4.430147058823529</c:v>
                </c:pt>
                <c:pt idx="3">
                  <c:v>1.8838792335115864</c:v>
                </c:pt>
                <c:pt idx="4">
                  <c:v>1.6655525846702319</c:v>
                </c:pt>
                <c:pt idx="5">
                  <c:v>0.431417112299465</c:v>
                </c:pt>
                <c:pt idx="6">
                  <c:v>0.31066844919786091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8D-4276-AD2C-E8F7499BE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3689688"/>
        <c:axId val="643690048"/>
        <c:axId val="0"/>
      </c:bar3DChart>
      <c:catAx>
        <c:axId val="6436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43690048"/>
        <c:crosses val="autoZero"/>
        <c:auto val="1"/>
        <c:lblAlgn val="ctr"/>
        <c:lblOffset val="100"/>
        <c:noMultiLvlLbl val="0"/>
      </c:catAx>
      <c:valAx>
        <c:axId val="6436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436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'PARCELA 4'!$M$570</c:f>
              <c:strCache>
                <c:ptCount val="1"/>
                <c:pt idx="0">
                  <c:v>IVI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2A03-4314-A221-9C737ACF911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2A03-4314-A221-9C737ACF911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2A03-4314-A221-9C737ACF911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2A03-4314-A221-9C737ACF911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2A03-4314-A221-9C737ACF911E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2A03-4314-A221-9C737ACF911E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2A03-4314-A221-9C737ACF911E}"/>
              </c:ext>
            </c:extLst>
          </c:dPt>
          <c:cat>
            <c:strRef>
              <c:f>'PARCELA 4'!$L$571:$L$577</c:f>
              <c:strCache>
                <c:ptCount val="7"/>
                <c:pt idx="0">
                  <c:v>Handroanthus chrysanthus (Jacq.) S.O. Grose</c:v>
                </c:pt>
                <c:pt idx="1">
                  <c:v>Piscidia carthagenensis Jacquin.</c:v>
                </c:pt>
                <c:pt idx="2">
                  <c:v>Caesalpinia glabrata</c:v>
                </c:pt>
                <c:pt idx="3">
                  <c:v>Eriotheca ruizii</c:v>
                </c:pt>
                <c:pt idx="4">
                  <c:v>Bursera graveolens</c:v>
                </c:pt>
                <c:pt idx="5">
                  <c:v>Armatocereus cartwrightianus (Britton &amp; Rose) Backeb. ex A.W. Hill</c:v>
                </c:pt>
                <c:pt idx="6">
                  <c:v>Cordia lutea </c:v>
                </c:pt>
              </c:strCache>
            </c:strRef>
          </c:cat>
          <c:val>
            <c:numRef>
              <c:f>'PARCELA 4'!$M$571:$M$577</c:f>
              <c:numCache>
                <c:formatCode>0.00</c:formatCode>
                <c:ptCount val="7"/>
                <c:pt idx="0">
                  <c:v>132.25163802819068</c:v>
                </c:pt>
                <c:pt idx="1">
                  <c:v>62.814916702786093</c:v>
                </c:pt>
                <c:pt idx="2">
                  <c:v>26.664232616018879</c:v>
                </c:pt>
                <c:pt idx="3">
                  <c:v>26.311890896341687</c:v>
                </c:pt>
                <c:pt idx="4">
                  <c:v>18.758099476204883</c:v>
                </c:pt>
                <c:pt idx="5">
                  <c:v>17.151746239219857</c:v>
                </c:pt>
                <c:pt idx="6">
                  <c:v>16.047476041237907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3-4314-A221-9C737ACF9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23412344"/>
        <c:axId val="823410904"/>
        <c:axId val="0"/>
      </c:bar3DChart>
      <c:catAx>
        <c:axId val="823412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823410904"/>
        <c:crosses val="autoZero"/>
        <c:auto val="1"/>
        <c:lblAlgn val="ctr"/>
        <c:lblOffset val="100"/>
        <c:noMultiLvlLbl val="0"/>
      </c:catAx>
      <c:valAx>
        <c:axId val="823410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823412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27A-46E0-B5F0-DE508A8ACAB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27A-46E0-B5F0-DE508A8ACABD}"/>
              </c:ext>
            </c:extLst>
          </c:dPt>
          <c:dPt>
            <c:idx val="3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27A-46E0-B5F0-DE508A8ACA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2,5'!$J$16:$J$19</c:f>
              <c:strCache>
                <c:ptCount val="4"/>
                <c:pt idx="0">
                  <c:v>Ordenes</c:v>
                </c:pt>
                <c:pt idx="1">
                  <c:v>Familia</c:v>
                </c:pt>
                <c:pt idx="2">
                  <c:v>Género</c:v>
                </c:pt>
                <c:pt idx="3">
                  <c:v>Epecie</c:v>
                </c:pt>
              </c:strCache>
            </c:strRef>
          </c:cat>
          <c:val>
            <c:numRef>
              <c:f>'PARCELA 2,5'!$K$16:$K$19</c:f>
              <c:numCache>
                <c:formatCode>General</c:formatCode>
                <c:ptCount val="4"/>
                <c:pt idx="0">
                  <c:v>7</c:v>
                </c:pt>
                <c:pt idx="1">
                  <c:v>10</c:v>
                </c:pt>
                <c:pt idx="2">
                  <c:v>11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7A-46E0-B5F0-DE508A8AC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5312728"/>
        <c:axId val="605318488"/>
        <c:axId val="0"/>
      </c:bar3DChart>
      <c:catAx>
        <c:axId val="605312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05318488"/>
        <c:crosses val="autoZero"/>
        <c:auto val="1"/>
        <c:lblAlgn val="ctr"/>
        <c:lblOffset val="100"/>
        <c:noMultiLvlLbl val="0"/>
      </c:catAx>
      <c:valAx>
        <c:axId val="605318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05312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0065953294299751"/>
          <c:w val="1"/>
          <c:h val="0.40101130809792229"/>
        </c:manualLayout>
      </c:layout>
      <c:pie3DChart>
        <c:varyColors val="1"/>
        <c:ser>
          <c:idx val="0"/>
          <c:order val="0"/>
          <c:tx>
            <c:strRef>
              <c:f>'PARCELA 2,5'!$L$33</c:f>
              <c:strCache>
                <c:ptCount val="1"/>
                <c:pt idx="0">
                  <c:v>NRO. DE ÁRBOLES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E94-45FE-A937-5AA786B998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E94-45FE-A937-5AA786B9988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E94-45FE-A937-5AA786B9988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E94-45FE-A937-5AA786B9988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E94-45FE-A937-5AA786B998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'PARCELA 2,5'!$K$34:$K$38</c:f>
              <c:strCache>
                <c:ptCount val="5"/>
                <c:pt idx="0">
                  <c:v>Handroanthus chrysanthus</c:v>
                </c:pt>
                <c:pt idx="1">
                  <c:v>Piscidia carthagenensis</c:v>
                </c:pt>
                <c:pt idx="2">
                  <c:v>Cordia lutea </c:v>
                </c:pt>
                <c:pt idx="3">
                  <c:v>Caesalpinia glabrata</c:v>
                </c:pt>
                <c:pt idx="4">
                  <c:v>Armatocereus cartwrightianus (Britton &amp; Rose) Backeb. ex A.W. Hill</c:v>
                </c:pt>
              </c:strCache>
            </c:strRef>
          </c:cat>
          <c:val>
            <c:numRef>
              <c:f>'PARCELA 2,5'!$L$34:$L$38</c:f>
              <c:numCache>
                <c:formatCode>General</c:formatCode>
                <c:ptCount val="5"/>
                <c:pt idx="0">
                  <c:v>555</c:v>
                </c:pt>
                <c:pt idx="1">
                  <c:v>129</c:v>
                </c:pt>
                <c:pt idx="2">
                  <c:v>86</c:v>
                </c:pt>
                <c:pt idx="3">
                  <c:v>32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85-46AB-9390-1CA89377F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203937007874017"/>
          <c:y val="6.2172805188788524E-2"/>
          <c:w val="0.70740507436570432"/>
          <c:h val="0.47781796559655199"/>
        </c:manualLayout>
      </c:layout>
      <c:lineChart>
        <c:grouping val="standard"/>
        <c:varyColors val="0"/>
        <c:ser>
          <c:idx val="0"/>
          <c:order val="0"/>
          <c:tx>
            <c:strRef>
              <c:f>'PARCELA 2,5'!$L$49</c:f>
              <c:strCache>
                <c:ptCount val="1"/>
                <c:pt idx="0">
                  <c:v>Abundancia Relativa (Pi)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2,5'!$K$50:$K$60</c:f>
              <c:strCache>
                <c:ptCount val="11"/>
                <c:pt idx="0">
                  <c:v>Handroanthus chrysanthus</c:v>
                </c:pt>
                <c:pt idx="1">
                  <c:v>Piscidia carthagenensis</c:v>
                </c:pt>
                <c:pt idx="2">
                  <c:v>Caesalpinia glabrata</c:v>
                </c:pt>
                <c:pt idx="3">
                  <c:v>Cordia lutea </c:v>
                </c:pt>
                <c:pt idx="4">
                  <c:v>Armatocereus cartwrightianus (Britton &amp; Rose) Backeb. ex A.W. Hill</c:v>
                </c:pt>
                <c:pt idx="5">
                  <c:v>Simira ecuadorensis (Standl.) Steyerm.</c:v>
                </c:pt>
                <c:pt idx="6">
                  <c:v>Eriotheca ruizii</c:v>
                </c:pt>
                <c:pt idx="7">
                  <c:v>Coccoloba ruiziana Lindau.</c:v>
                </c:pt>
                <c:pt idx="8">
                  <c:v>Loxopterygium huasango Spruce ex 
Engl.</c:v>
                </c:pt>
                <c:pt idx="9">
                  <c:v>Bursera graveolens</c:v>
                </c:pt>
                <c:pt idx="10">
                  <c:v>Rauvolfia tetraphylla</c:v>
                </c:pt>
              </c:strCache>
            </c:strRef>
          </c:cat>
          <c:val>
            <c:numRef>
              <c:f>'PARCELA 2,5'!$L$50:$L$60</c:f>
              <c:numCache>
                <c:formatCode>0.00</c:formatCode>
                <c:ptCount val="11"/>
                <c:pt idx="0">
                  <c:v>45.511670125923956</c:v>
                </c:pt>
                <c:pt idx="1">
                  <c:v>22.290199570448298</c:v>
                </c:pt>
                <c:pt idx="2">
                  <c:v>17.7902954615666</c:v>
                </c:pt>
                <c:pt idx="3">
                  <c:v>8.9512629588902257</c:v>
                </c:pt>
                <c:pt idx="4">
                  <c:v>4.2622928272342566</c:v>
                </c:pt>
                <c:pt idx="5">
                  <c:v>0.56239277648099972</c:v>
                </c:pt>
                <c:pt idx="6">
                  <c:v>0.25158425267182438</c:v>
                </c:pt>
                <c:pt idx="7">
                  <c:v>0.22606892497753533</c:v>
                </c:pt>
                <c:pt idx="8">
                  <c:v>9.2651198761284984E-2</c:v>
                </c:pt>
                <c:pt idx="9">
                  <c:v>3.7549940881102473E-2</c:v>
                </c:pt>
                <c:pt idx="10">
                  <c:v>2.4031962163905584E-2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15-40BA-8F6E-7E0AC97EF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9203232"/>
        <c:axId val="759204312"/>
      </c:lineChart>
      <c:catAx>
        <c:axId val="75920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759204312"/>
        <c:crosses val="autoZero"/>
        <c:auto val="1"/>
        <c:lblAlgn val="ctr"/>
        <c:lblOffset val="100"/>
        <c:noMultiLvlLbl val="0"/>
      </c:catAx>
      <c:valAx>
        <c:axId val="759204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75920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'PARCELA 2,5'!$L$83</c:f>
              <c:strCache>
                <c:ptCount val="1"/>
                <c:pt idx="0">
                  <c:v>IVI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4">
                    <a:lumMod val="50000"/>
                  </a:schemeClr>
                </a:solidFill>
              </a:ln>
              <a:effectLst/>
              <a:sp3d>
                <a:contourClr>
                  <a:schemeClr val="accent4">
                    <a:lumMod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477-4DBA-8FC6-EEF3224B8F7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477-4DBA-8FC6-EEF3224B8F7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477-4DBA-8FC6-EEF3224B8F74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477-4DBA-8FC6-EEF3224B8F74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477-4DBA-8FC6-EEF3224B8F74}"/>
              </c:ext>
            </c:extLst>
          </c:dPt>
          <c:dPt>
            <c:idx val="6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5477-4DBA-8FC6-EEF3224B8F7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5477-4DBA-8FC6-EEF3224B8F74}"/>
              </c:ext>
            </c:extLst>
          </c:dPt>
          <c:dPt>
            <c:idx val="8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5477-4DBA-8FC6-EEF3224B8F74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5477-4DBA-8FC6-EEF3224B8F74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A-5477-4DBA-8FC6-EEF3224B8F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2,5'!$K$84:$K$94</c:f>
              <c:strCache>
                <c:ptCount val="11"/>
                <c:pt idx="0">
                  <c:v>Handroanthus chrysanthus</c:v>
                </c:pt>
                <c:pt idx="1">
                  <c:v>Piscidia carthagenensis</c:v>
                </c:pt>
                <c:pt idx="2">
                  <c:v>Caesalpinia glabrata</c:v>
                </c:pt>
                <c:pt idx="3">
                  <c:v>Cordia lutea </c:v>
                </c:pt>
                <c:pt idx="4">
                  <c:v>Armatocereus cartwrightianus (Britton &amp; Rose) Backeb. ex A.W. Hill</c:v>
                </c:pt>
                <c:pt idx="5">
                  <c:v>Simira ecuadorensis (Standl.) Steyerm.</c:v>
                </c:pt>
                <c:pt idx="6">
                  <c:v>Eriotheca ruizii</c:v>
                </c:pt>
                <c:pt idx="7">
                  <c:v>Rauvolfia tetraphylla</c:v>
                </c:pt>
                <c:pt idx="8">
                  <c:v>Coccoloba ruiziana Lindau.</c:v>
                </c:pt>
                <c:pt idx="9">
                  <c:v>Bursera graveolens</c:v>
                </c:pt>
                <c:pt idx="10">
                  <c:v>Loxopterygium huasango Spruce ex 
Engl.</c:v>
                </c:pt>
              </c:strCache>
            </c:strRef>
          </c:cat>
          <c:val>
            <c:numRef>
              <c:f>'PARCELA 2,5'!$L$84:$L$94</c:f>
              <c:numCache>
                <c:formatCode>0.00</c:formatCode>
                <c:ptCount val="11"/>
                <c:pt idx="0">
                  <c:v>124.63832078618806</c:v>
                </c:pt>
                <c:pt idx="1">
                  <c:v>50.27639404823941</c:v>
                </c:pt>
                <c:pt idx="2">
                  <c:v>34.131832076212461</c:v>
                </c:pt>
                <c:pt idx="3">
                  <c:v>31.77539261075097</c:v>
                </c:pt>
                <c:pt idx="4">
                  <c:v>18.322917076934136</c:v>
                </c:pt>
                <c:pt idx="5">
                  <c:v>7.4126328725194153</c:v>
                </c:pt>
                <c:pt idx="6">
                  <c:v>6.9817763295025568</c:v>
                </c:pt>
                <c:pt idx="7">
                  <c:v>6.7542240389946375</c:v>
                </c:pt>
                <c:pt idx="8">
                  <c:v>6.7161649633929015</c:v>
                </c:pt>
                <c:pt idx="9">
                  <c:v>6.5276459792964685</c:v>
                </c:pt>
                <c:pt idx="10">
                  <c:v>6.462699217968968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77-4DBA-8FC6-EEF3224B8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04228448"/>
        <c:axId val="804226288"/>
        <c:axId val="0"/>
      </c:bar3DChart>
      <c:catAx>
        <c:axId val="80422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804226288"/>
        <c:crosses val="autoZero"/>
        <c:auto val="1"/>
        <c:lblAlgn val="ctr"/>
        <c:lblOffset val="100"/>
        <c:noMultiLvlLbl val="0"/>
      </c:catAx>
      <c:valAx>
        <c:axId val="80422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804228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'PARCELA 2,5'!$L$66</c:f>
              <c:strCache>
                <c:ptCount val="1"/>
                <c:pt idx="0">
                  <c:v>Área m2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2,5'!$K$67:$K$77</c:f>
              <c:strCache>
                <c:ptCount val="11"/>
                <c:pt idx="0">
                  <c:v>Handroanthus chrysanthus</c:v>
                </c:pt>
                <c:pt idx="1">
                  <c:v>Piscidia carthagenensis</c:v>
                </c:pt>
                <c:pt idx="2">
                  <c:v>Caesalpinia glabrata</c:v>
                </c:pt>
                <c:pt idx="3">
                  <c:v>Cordia lutea </c:v>
                </c:pt>
                <c:pt idx="4">
                  <c:v>Armatocereus cartwrightianus (Britton &amp; Rose) Backeb. ex A.W. Hill</c:v>
                </c:pt>
                <c:pt idx="5">
                  <c:v>Simira ecuadorensis (Standl.) Steyerm.</c:v>
                </c:pt>
                <c:pt idx="6">
                  <c:v>Loxopterygium huasango Spruce ex 
Engl.</c:v>
                </c:pt>
                <c:pt idx="7">
                  <c:v>Eriotheca ruizii</c:v>
                </c:pt>
                <c:pt idx="8">
                  <c:v>Coccoloba ruiziana Lindau.</c:v>
                </c:pt>
                <c:pt idx="9">
                  <c:v>Bursera graveolens</c:v>
                </c:pt>
                <c:pt idx="10">
                  <c:v>Rauvolfia tetraphylla</c:v>
                </c:pt>
              </c:strCache>
            </c:strRef>
          </c:cat>
          <c:val>
            <c:numRef>
              <c:f>'PARCELA 2,5'!$L$67:$L$77</c:f>
              <c:numCache>
                <c:formatCode>0.00</c:formatCode>
                <c:ptCount val="11"/>
                <c:pt idx="0">
                  <c:v>3.8580035870876337</c:v>
                </c:pt>
                <c:pt idx="1">
                  <c:v>1.8895300845201168</c:v>
                </c:pt>
                <c:pt idx="2">
                  <c:v>1.5080752588549264</c:v>
                </c:pt>
                <c:pt idx="3">
                  <c:v>0.75879449180425051</c:v>
                </c:pt>
                <c:pt idx="4">
                  <c:v>0.36131262533740777</c:v>
                </c:pt>
                <c:pt idx="5">
                  <c:v>4.7673779999999999E-2</c:v>
                </c:pt>
                <c:pt idx="6">
                  <c:v>7.8540000000000016E-3</c:v>
                </c:pt>
                <c:pt idx="7">
                  <c:v>2.1326682729443235E-2</c:v>
                </c:pt>
                <c:pt idx="8">
                  <c:v>1.9163760000000002E-2</c:v>
                </c:pt>
                <c:pt idx="9" formatCode="0.000">
                  <c:v>3.1830914183855362E-3</c:v>
                </c:pt>
                <c:pt idx="10" formatCode="0.000">
                  <c:v>2.0371785077667433E-3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2-4077-8F9E-E78A8038ED38}"/>
            </c:ext>
          </c:extLst>
        </c:ser>
        <c:ser>
          <c:idx val="1"/>
          <c:order val="1"/>
          <c:tx>
            <c:strRef>
              <c:f>'PARCELA 2,5'!$M$66</c:f>
              <c:strCache>
                <c:ptCount val="1"/>
                <c:pt idx="0">
                  <c:v>Volumen m3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10"/>
              <c:layout>
                <c:manualLayout>
                  <c:x val="1.0180825515784418E-16"/>
                  <c:y val="-3.2452480296708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F2-4077-8F9E-E78A8038ED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2,5'!$K$67:$K$77</c:f>
              <c:strCache>
                <c:ptCount val="11"/>
                <c:pt idx="0">
                  <c:v>Handroanthus chrysanthus</c:v>
                </c:pt>
                <c:pt idx="1">
                  <c:v>Piscidia carthagenensis</c:v>
                </c:pt>
                <c:pt idx="2">
                  <c:v>Caesalpinia glabrata</c:v>
                </c:pt>
                <c:pt idx="3">
                  <c:v>Cordia lutea </c:v>
                </c:pt>
                <c:pt idx="4">
                  <c:v>Armatocereus cartwrightianus (Britton &amp; Rose) Backeb. ex A.W. Hill</c:v>
                </c:pt>
                <c:pt idx="5">
                  <c:v>Simira ecuadorensis (Standl.) Steyerm.</c:v>
                </c:pt>
                <c:pt idx="6">
                  <c:v>Loxopterygium huasango Spruce ex 
Engl.</c:v>
                </c:pt>
                <c:pt idx="7">
                  <c:v>Eriotheca ruizii</c:v>
                </c:pt>
                <c:pt idx="8">
                  <c:v>Coccoloba ruiziana Lindau.</c:v>
                </c:pt>
                <c:pt idx="9">
                  <c:v>Bursera graveolens</c:v>
                </c:pt>
                <c:pt idx="10">
                  <c:v>Rauvolfia tetraphylla</c:v>
                </c:pt>
              </c:strCache>
            </c:strRef>
          </c:cat>
          <c:val>
            <c:numRef>
              <c:f>'PARCELA 2,5'!$M$67:$M$77</c:f>
              <c:numCache>
                <c:formatCode>0.00</c:formatCode>
                <c:ptCount val="11"/>
                <c:pt idx="0">
                  <c:v>23.962717722902067</c:v>
                </c:pt>
                <c:pt idx="1">
                  <c:v>14.040496468459903</c:v>
                </c:pt>
                <c:pt idx="2">
                  <c:v>8.3852517333689836</c:v>
                </c:pt>
                <c:pt idx="3">
                  <c:v>3.1854967121140807</c:v>
                </c:pt>
                <c:pt idx="4">
                  <c:v>2.113959432342245</c:v>
                </c:pt>
                <c:pt idx="5">
                  <c:v>0.25597756799999999</c:v>
                </c:pt>
                <c:pt idx="6">
                  <c:v>8.2466999999999999E-2</c:v>
                </c:pt>
                <c:pt idx="7">
                  <c:v>7.9099821746880572E-2</c:v>
                </c:pt>
                <c:pt idx="8">
                  <c:v>7.8068759999999987E-2</c:v>
                </c:pt>
                <c:pt idx="9" formatCode="0.000">
                  <c:v>1.6221033868092691E-2</c:v>
                </c:pt>
                <c:pt idx="10" formatCode="0.000">
                  <c:v>1.4260249554367203E-3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2-4077-8F9E-E78A8038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6804800"/>
        <c:axId val="796806600"/>
        <c:axId val="0"/>
      </c:bar3DChart>
      <c:catAx>
        <c:axId val="79680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796806600"/>
        <c:crosses val="autoZero"/>
        <c:auto val="1"/>
        <c:lblAlgn val="ctr"/>
        <c:lblOffset val="100"/>
        <c:noMultiLvlLbl val="0"/>
      </c:catAx>
      <c:valAx>
        <c:axId val="796806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79680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D00-46D1-BCBB-9468D965227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6D00-46D1-BCBB-9468D965227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D00-46D1-BCBB-9468D96522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'PARCELAS 10'!$I$218:$I$221</c:f>
              <c:strCache>
                <c:ptCount val="4"/>
                <c:pt idx="0">
                  <c:v>Orden</c:v>
                </c:pt>
                <c:pt idx="1">
                  <c:v>Familia</c:v>
                </c:pt>
                <c:pt idx="2">
                  <c:v>Género</c:v>
                </c:pt>
                <c:pt idx="3">
                  <c:v>Especie</c:v>
                </c:pt>
              </c:strCache>
            </c:strRef>
          </c:cat>
          <c:val>
            <c:numRef>
              <c:f>'PARCELAS 10'!$J$218:$J$221</c:f>
              <c:numCache>
                <c:formatCode>General</c:formatCode>
                <c:ptCount val="4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00-46D1-BCBB-9468D9652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0962632"/>
        <c:axId val="450968392"/>
        <c:axId val="0"/>
      </c:bar3DChart>
      <c:catAx>
        <c:axId val="45096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0968392"/>
        <c:crosses val="autoZero"/>
        <c:auto val="1"/>
        <c:lblAlgn val="ctr"/>
        <c:lblOffset val="100"/>
        <c:noMultiLvlLbl val="0"/>
      </c:catAx>
      <c:valAx>
        <c:axId val="450968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0962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'PARCELAS 10'!$K$240</c:f>
              <c:strCache>
                <c:ptCount val="1"/>
                <c:pt idx="0">
                  <c:v>No. de árboles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BF6-4858-AB4C-93F7C65473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BF6-4858-AB4C-93F7C65473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BF6-4858-AB4C-93F7C65473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BF6-4858-AB4C-93F7C65473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'PARCELAS 10'!$J$241:$J$244</c:f>
              <c:strCache>
                <c:ptCount val="4"/>
                <c:pt idx="0">
                  <c:v>Cordia lutea Lam.</c:v>
                </c:pt>
                <c:pt idx="1">
                  <c:v>Handroanthus chrysanthus (Jacq.) S.O. Grose</c:v>
                </c:pt>
                <c:pt idx="2">
                  <c:v>Caesalpinia glabrata Kunth</c:v>
                </c:pt>
                <c:pt idx="3">
                  <c:v>Piscidia carthagenensis Jacquin.</c:v>
                </c:pt>
              </c:strCache>
            </c:strRef>
          </c:cat>
          <c:val>
            <c:numRef>
              <c:f>'PARCELAS 10'!$K$241:$K$244</c:f>
              <c:numCache>
                <c:formatCode>General</c:formatCode>
                <c:ptCount val="4"/>
                <c:pt idx="0">
                  <c:v>64</c:v>
                </c:pt>
                <c:pt idx="1">
                  <c:v>60</c:v>
                </c:pt>
                <c:pt idx="2">
                  <c:v>40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B-4903-95CA-7C718CB05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'PARCELA 1'!$L$149</c:f>
              <c:strCache>
                <c:ptCount val="1"/>
                <c:pt idx="0">
                  <c:v>AREA BASAL m²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'PARCELA 1'!$K$150:$K$154</c:f>
              <c:strCache>
                <c:ptCount val="5"/>
                <c:pt idx="0">
                  <c:v>Caesalpinia glabrata Kunth</c:v>
                </c:pt>
                <c:pt idx="1">
                  <c:v>Handroanthus chrysanthus (Jacq.) S.O. Grose</c:v>
                </c:pt>
                <c:pt idx="2">
                  <c:v>Piscidia carthagenensis Jacquin.</c:v>
                </c:pt>
                <c:pt idx="3">
                  <c:v>Neltuma juliflora (Sw.) Raf.</c:v>
                </c:pt>
                <c:pt idx="4">
                  <c:v>Armatocereus cartwrightianus (Britton &amp; Rose) Backeb. ex A.W. Hill</c:v>
                </c:pt>
              </c:strCache>
            </c:strRef>
          </c:cat>
          <c:val>
            <c:numRef>
              <c:f>'PARCELA 1'!$L$150:$L$154</c:f>
              <c:numCache>
                <c:formatCode>General</c:formatCode>
                <c:ptCount val="5"/>
                <c:pt idx="0" formatCode="0.00">
                  <c:v>2.7</c:v>
                </c:pt>
                <c:pt idx="1">
                  <c:v>1.46</c:v>
                </c:pt>
                <c:pt idx="2">
                  <c:v>0.7</c:v>
                </c:pt>
                <c:pt idx="3">
                  <c:v>0.13</c:v>
                </c:pt>
                <c:pt idx="4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C3-4145-869D-181E613DCC26}"/>
            </c:ext>
          </c:extLst>
        </c:ser>
        <c:ser>
          <c:idx val="1"/>
          <c:order val="1"/>
          <c:tx>
            <c:strRef>
              <c:f>'PARCELA 1'!$M$149</c:f>
              <c:strCache>
                <c:ptCount val="1"/>
                <c:pt idx="0">
                  <c:v>Volumen Total (m3)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'PARCELA 1'!$K$150:$K$154</c:f>
              <c:strCache>
                <c:ptCount val="5"/>
                <c:pt idx="0">
                  <c:v>Caesalpinia glabrata Kunth</c:v>
                </c:pt>
                <c:pt idx="1">
                  <c:v>Handroanthus chrysanthus (Jacq.) S.O. Grose</c:v>
                </c:pt>
                <c:pt idx="2">
                  <c:v>Piscidia carthagenensis Jacquin.</c:v>
                </c:pt>
                <c:pt idx="3">
                  <c:v>Neltuma juliflora (Sw.) Raf.</c:v>
                </c:pt>
                <c:pt idx="4">
                  <c:v>Armatocereus cartwrightianus (Britton &amp; Rose) Backeb. ex A.W. Hill</c:v>
                </c:pt>
              </c:strCache>
            </c:strRef>
          </c:cat>
          <c:val>
            <c:numRef>
              <c:f>'PARCELA 1'!$M$150:$M$154</c:f>
              <c:numCache>
                <c:formatCode>0.00</c:formatCode>
                <c:ptCount val="5"/>
                <c:pt idx="0">
                  <c:v>13.6</c:v>
                </c:pt>
                <c:pt idx="1">
                  <c:v>8.83</c:v>
                </c:pt>
                <c:pt idx="2">
                  <c:v>4.95</c:v>
                </c:pt>
                <c:pt idx="3">
                  <c:v>0.79</c:v>
                </c:pt>
                <c:pt idx="4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C3-4145-869D-181E613DC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54053536"/>
        <c:axId val="654046696"/>
        <c:axId val="0"/>
      </c:bar3DChart>
      <c:catAx>
        <c:axId val="65405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54046696"/>
        <c:crosses val="autoZero"/>
        <c:auto val="1"/>
        <c:lblAlgn val="ctr"/>
        <c:lblOffset val="100"/>
        <c:noMultiLvlLbl val="0"/>
      </c:catAx>
      <c:valAx>
        <c:axId val="654046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54053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'PARCELAS 10'!$K$268</c:f>
              <c:strCache>
                <c:ptCount val="1"/>
                <c:pt idx="0">
                  <c:v>AREA BASAL m²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'PARCELAS 10'!$J$269:$J$272</c:f>
              <c:strCache>
                <c:ptCount val="4"/>
                <c:pt idx="0">
                  <c:v>Piscidia carthagenensis Jacquin.</c:v>
                </c:pt>
                <c:pt idx="1">
                  <c:v>Caesalpinia glabrata Kunth</c:v>
                </c:pt>
                <c:pt idx="2">
                  <c:v>Handroanthus chrysanthus (Jacq.) S.O. Grose</c:v>
                </c:pt>
                <c:pt idx="3">
                  <c:v>Cordia lutea Lam.</c:v>
                </c:pt>
              </c:strCache>
            </c:strRef>
          </c:cat>
          <c:val>
            <c:numRef>
              <c:f>'PARCELAS 10'!$K$269:$K$272</c:f>
              <c:numCache>
                <c:formatCode>0.00</c:formatCode>
                <c:ptCount val="4"/>
                <c:pt idx="0">
                  <c:v>1.7692705800000006</c:v>
                </c:pt>
                <c:pt idx="1">
                  <c:v>2.8540650599999995</c:v>
                </c:pt>
                <c:pt idx="2">
                  <c:v>1.9693119600000013</c:v>
                </c:pt>
                <c:pt idx="3">
                  <c:v>1.562160600000001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C2-4BC2-BF91-A798CD8DBB2D}"/>
            </c:ext>
          </c:extLst>
        </c:ser>
        <c:ser>
          <c:idx val="1"/>
          <c:order val="1"/>
          <c:tx>
            <c:strRef>
              <c:f>'PARCELAS 10'!$L$268</c:f>
              <c:strCache>
                <c:ptCount val="1"/>
                <c:pt idx="0">
                  <c:v>Volumen Total (m3)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'PARCELAS 10'!$J$269:$J$272</c:f>
              <c:strCache>
                <c:ptCount val="4"/>
                <c:pt idx="0">
                  <c:v>Piscidia carthagenensis Jacquin.</c:v>
                </c:pt>
                <c:pt idx="1">
                  <c:v>Caesalpinia glabrata Kunth</c:v>
                </c:pt>
                <c:pt idx="2">
                  <c:v>Handroanthus chrysanthus (Jacq.) S.O. Grose</c:v>
                </c:pt>
                <c:pt idx="3">
                  <c:v>Cordia lutea Lam.</c:v>
                </c:pt>
              </c:strCache>
            </c:strRef>
          </c:cat>
          <c:val>
            <c:numRef>
              <c:f>'PARCELAS 10'!$L$269:$L$272</c:f>
              <c:numCache>
                <c:formatCode>0.00</c:formatCode>
                <c:ptCount val="4"/>
                <c:pt idx="0">
                  <c:v>14.832679554</c:v>
                </c:pt>
                <c:pt idx="1">
                  <c:v>14.508859134</c:v>
                </c:pt>
                <c:pt idx="2">
                  <c:v>13.724872854000001</c:v>
                </c:pt>
                <c:pt idx="3">
                  <c:v>7.2429666539999999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C2-4BC2-BF91-A798CD8DB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04998040"/>
        <c:axId val="704990120"/>
        <c:axId val="0"/>
      </c:bar3DChart>
      <c:catAx>
        <c:axId val="70499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704990120"/>
        <c:crosses val="autoZero"/>
        <c:auto val="1"/>
        <c:lblAlgn val="ctr"/>
        <c:lblOffset val="100"/>
        <c:noMultiLvlLbl val="0"/>
      </c:catAx>
      <c:valAx>
        <c:axId val="70499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70499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'PARCELAS 10'!$K$251</c:f>
              <c:strCache>
                <c:ptCount val="1"/>
                <c:pt idx="0">
                  <c:v>IVI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3F2-4ED2-9CBF-1357EAA8CE63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43F2-4ED2-9CBF-1357EAA8CE6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3F2-4ED2-9CBF-1357EAA8CE63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43F2-4ED2-9CBF-1357EAA8CE63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3F2-4ED2-9CBF-1357EAA8CE63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5000"/>
                  <a:lumOff val="3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43F2-4ED2-9CBF-1357EAA8CE6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3F2-4ED2-9CBF-1357EAA8CE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'PARCELAS 10'!$J$252:$J$259</c:f>
              <c:strCache>
                <c:ptCount val="8"/>
                <c:pt idx="0">
                  <c:v>Caesalpinia glabrata Kunth</c:v>
                </c:pt>
                <c:pt idx="1">
                  <c:v>Handroanthus chrysanthus (Jacq.) S.O. Grose</c:v>
                </c:pt>
                <c:pt idx="2">
                  <c:v>Cordia lutea Lam.</c:v>
                </c:pt>
                <c:pt idx="3">
                  <c:v>Piscidia carthagenensis Jacquin.</c:v>
                </c:pt>
                <c:pt idx="4">
                  <c:v>Coccoloba ruiziana Lindau.</c:v>
                </c:pt>
                <c:pt idx="5">
                  <c:v>Simira ecuadorensis (Standl.) Steyerm.</c:v>
                </c:pt>
                <c:pt idx="6">
                  <c:v>Neltuma juliflora (Sw.) Raf.</c:v>
                </c:pt>
                <c:pt idx="7">
                  <c:v>Armatocereus cartwrightianus (Britton &amp; Rose) Backeb. ex A.W. Hill</c:v>
                </c:pt>
              </c:strCache>
            </c:strRef>
          </c:cat>
          <c:val>
            <c:numRef>
              <c:f>'PARCELAS 10'!$K$252:$K$259</c:f>
              <c:numCache>
                <c:formatCode>0.00</c:formatCode>
                <c:ptCount val="8"/>
                <c:pt idx="0">
                  <c:v>72.310091458532426</c:v>
                </c:pt>
                <c:pt idx="1">
                  <c:v>71.893483498929697</c:v>
                </c:pt>
                <c:pt idx="2">
                  <c:v>59.983620536777792</c:v>
                </c:pt>
                <c:pt idx="3">
                  <c:v>51.838697783956874</c:v>
                </c:pt>
                <c:pt idx="4">
                  <c:v>11.167211530463449</c:v>
                </c:pt>
                <c:pt idx="5">
                  <c:v>11.158808639869084</c:v>
                </c:pt>
                <c:pt idx="6">
                  <c:v>11.08889772182641</c:v>
                </c:pt>
                <c:pt idx="7">
                  <c:v>10.549188829644265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F2-4ED2-9CBF-1357EAA8C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57315792"/>
        <c:axId val="657316872"/>
        <c:axId val="0"/>
      </c:bar3DChart>
      <c:catAx>
        <c:axId val="65731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57316872"/>
        <c:crosses val="autoZero"/>
        <c:auto val="1"/>
        <c:lblAlgn val="ctr"/>
        <c:lblOffset val="100"/>
        <c:noMultiLvlLbl val="0"/>
      </c:catAx>
      <c:valAx>
        <c:axId val="657316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57315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3559518617024187E-2"/>
          <c:y val="0.31878031878031876"/>
        </c:manualLayout>
      </c:layout>
      <c:overlay val="0"/>
      <c:spPr>
        <a:noFill/>
        <a:ln>
          <a:noFill/>
        </a:ln>
        <a:effectLst/>
      </c:spPr>
      <c:txPr>
        <a:bodyPr rot="-5400000" spcFirstLastPara="1" vertOverflow="ellipsis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21208179881304925"/>
          <c:y val="5.7380457380457384E-2"/>
          <c:w val="0.75737537181030212"/>
          <c:h val="0.46794353408526634"/>
        </c:manualLayout>
      </c:layout>
      <c:lineChart>
        <c:grouping val="standard"/>
        <c:varyColors val="0"/>
        <c:ser>
          <c:idx val="0"/>
          <c:order val="0"/>
          <c:tx>
            <c:strRef>
              <c:f>'PARCELAS 10'!$L$284</c:f>
              <c:strCache>
                <c:ptCount val="1"/>
                <c:pt idx="0">
                  <c:v>Abundancia Relativa (Pi)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'PARCELAS 10'!$J$285:$J$292</c:f>
              <c:strCache>
                <c:ptCount val="8"/>
                <c:pt idx="0">
                  <c:v>Cordia lutea Lam.</c:v>
                </c:pt>
                <c:pt idx="1">
                  <c:v>Handroanthus chrysanthus (Jacq.) S.O. Grose</c:v>
                </c:pt>
                <c:pt idx="2">
                  <c:v>Caesalpinia glabrata Kunth</c:v>
                </c:pt>
                <c:pt idx="3">
                  <c:v>Piscidia carthagenensis Jacquin.</c:v>
                </c:pt>
                <c:pt idx="4">
                  <c:v>Coccoloba ruiziana Lindau.</c:v>
                </c:pt>
                <c:pt idx="5">
                  <c:v>Simira ecuadorensis (Standl.) Steyerm.</c:v>
                </c:pt>
                <c:pt idx="6">
                  <c:v>Armatocereus cartwrightianus (Britton &amp; Rose) Backeb. ex A.W. Hill</c:v>
                </c:pt>
                <c:pt idx="7">
                  <c:v>Neltuma juliflora (Sw.) Raf.</c:v>
                </c:pt>
              </c:strCache>
            </c:strRef>
          </c:cat>
          <c:val>
            <c:numRef>
              <c:f>'PARCELAS 10'!$L$285:$L$292</c:f>
              <c:numCache>
                <c:formatCode>0.00</c:formatCode>
                <c:ptCount val="8"/>
                <c:pt idx="0">
                  <c:v>0.32323232323232326</c:v>
                </c:pt>
                <c:pt idx="1">
                  <c:v>0.30303030303030304</c:v>
                </c:pt>
                <c:pt idx="2">
                  <c:v>0.20202020202020202</c:v>
                </c:pt>
                <c:pt idx="3">
                  <c:v>0.12626262626262627</c:v>
                </c:pt>
                <c:pt idx="4">
                  <c:v>1.5151515151515152E-2</c:v>
                </c:pt>
                <c:pt idx="5">
                  <c:v>1.5151515151515152E-2</c:v>
                </c:pt>
                <c:pt idx="6">
                  <c:v>1.0101010101010102E-2</c:v>
                </c:pt>
                <c:pt idx="7">
                  <c:v>5.0505050505050509E-3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E4-4571-8F7F-3391C5CD5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0762008"/>
        <c:axId val="800761288"/>
      </c:lineChart>
      <c:catAx>
        <c:axId val="800762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800761288"/>
        <c:crosses val="autoZero"/>
        <c:auto val="1"/>
        <c:lblAlgn val="ctr"/>
        <c:lblOffset val="100"/>
        <c:noMultiLvlLbl val="0"/>
      </c:catAx>
      <c:valAx>
        <c:axId val="800761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800762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'PARCELA 1'!$L$162</c:f>
              <c:strCache>
                <c:ptCount val="1"/>
                <c:pt idx="0">
                  <c:v>IVI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FC1C-405A-96B8-1004CB8F8C6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FC1C-405A-96B8-1004CB8F8C6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FC1C-405A-96B8-1004CB8F8C6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FC1C-405A-96B8-1004CB8F8C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1'!$K$163:$K$167</c:f>
              <c:strCache>
                <c:ptCount val="5"/>
                <c:pt idx="0">
                  <c:v>Caesalpinia glabrata Kunth</c:v>
                </c:pt>
                <c:pt idx="1">
                  <c:v>Handroanthus chrysanthus (Jacq.) S.O. Grose</c:v>
                </c:pt>
                <c:pt idx="2">
                  <c:v>Piscidia carthagenensis Jacquin.</c:v>
                </c:pt>
                <c:pt idx="3">
                  <c:v>Neltuma juliflora (Sw.) Raf.</c:v>
                </c:pt>
                <c:pt idx="4">
                  <c:v>Armatocereus cartwrightianus (Britton &amp; Rose) Backeb. ex A.W. Hill</c:v>
                </c:pt>
              </c:strCache>
            </c:strRef>
          </c:cat>
          <c:val>
            <c:numRef>
              <c:f>'PARCELA 1'!$L$163:$L$167</c:f>
              <c:numCache>
                <c:formatCode>0.00</c:formatCode>
                <c:ptCount val="5"/>
                <c:pt idx="0">
                  <c:v>107.60650383413802</c:v>
                </c:pt>
                <c:pt idx="1">
                  <c:v>98.132987787560353</c:v>
                </c:pt>
                <c:pt idx="2">
                  <c:v>48.202215279750071</c:v>
                </c:pt>
                <c:pt idx="3">
                  <c:v>23.477350184606646</c:v>
                </c:pt>
                <c:pt idx="4">
                  <c:v>22.580942913944902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1C-405A-96B8-1004CB8F8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16745240"/>
        <c:axId val="416741640"/>
        <c:axId val="0"/>
      </c:bar3DChart>
      <c:catAx>
        <c:axId val="416745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16741640"/>
        <c:crosses val="autoZero"/>
        <c:auto val="1"/>
        <c:lblAlgn val="ctr"/>
        <c:lblOffset val="100"/>
        <c:noMultiLvlLbl val="0"/>
      </c:catAx>
      <c:valAx>
        <c:axId val="416741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1674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-5400000" spcFirstLastPara="1" vertOverflow="ellipsis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Abundancia relativa (Pi)</a:t>
            </a:r>
          </a:p>
        </c:rich>
      </c:tx>
      <c:layout>
        <c:manualLayout>
          <c:xMode val="edge"/>
          <c:yMode val="edge"/>
          <c:x val="4.2042292710072343E-2"/>
          <c:y val="0.29547553093259465"/>
        </c:manualLayout>
      </c:layout>
      <c:overlay val="0"/>
      <c:spPr>
        <a:noFill/>
        <a:ln>
          <a:noFill/>
        </a:ln>
        <a:effectLst/>
      </c:spPr>
      <c:txPr>
        <a:bodyPr rot="-5400000" spcFirstLastPara="1" vertOverflow="ellipsis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24700660330647317"/>
          <c:y val="0.16352723915050785"/>
          <c:w val="0.72238683019380512"/>
          <c:h val="0.3621254753128158"/>
        </c:manualLayout>
      </c:layout>
      <c:lineChart>
        <c:grouping val="standard"/>
        <c:varyColors val="0"/>
        <c:ser>
          <c:idx val="0"/>
          <c:order val="0"/>
          <c:tx>
            <c:strRef>
              <c:f>'PARCELA 2'!$M$117</c:f>
              <c:strCache>
                <c:ptCount val="1"/>
                <c:pt idx="0">
                  <c:v>Abundancia relativa (Pi)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2'!$K$118:$K$123</c:f>
              <c:strCache>
                <c:ptCount val="6"/>
                <c:pt idx="0">
                  <c:v>Cordia lutea Lam.</c:v>
                </c:pt>
                <c:pt idx="1">
                  <c:v>Piscidia carthagenensis Jacquin.</c:v>
                </c:pt>
                <c:pt idx="2">
                  <c:v>Handroanthus chrysanthus (Jacq.) S.O. Grose</c:v>
                </c:pt>
                <c:pt idx="3">
                  <c:v>Coccoloba ruiziana Lindau.</c:v>
                </c:pt>
                <c:pt idx="4">
                  <c:v>Simira ecuadorensis (Standl.) Steyerm.</c:v>
                </c:pt>
                <c:pt idx="5">
                  <c:v>Caesalpinia glabrata Kunth</c:v>
                </c:pt>
              </c:strCache>
            </c:strRef>
          </c:cat>
          <c:val>
            <c:numRef>
              <c:f>'PARCELA 2'!$M$118:$M$123</c:f>
              <c:numCache>
                <c:formatCode>0.00</c:formatCode>
                <c:ptCount val="6"/>
                <c:pt idx="0">
                  <c:v>0.7441860465116279</c:v>
                </c:pt>
                <c:pt idx="1">
                  <c:v>0.10465116279069768</c:v>
                </c:pt>
                <c:pt idx="2">
                  <c:v>5.8139534883720929E-2</c:v>
                </c:pt>
                <c:pt idx="3">
                  <c:v>3.4883720930232558E-2</c:v>
                </c:pt>
                <c:pt idx="4">
                  <c:v>3.4883720930232558E-2</c:v>
                </c:pt>
                <c:pt idx="5">
                  <c:v>2.3255813953488372E-2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F7-404F-820B-B5EDDE17D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4993360"/>
        <c:axId val="422277384"/>
      </c:lineChart>
      <c:catAx>
        <c:axId val="70499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22277384"/>
        <c:crosses val="autoZero"/>
        <c:auto val="1"/>
        <c:lblAlgn val="ctr"/>
        <c:lblOffset val="100"/>
        <c:noMultiLvlLbl val="0"/>
      </c:catAx>
      <c:valAx>
        <c:axId val="422277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70499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'PARCELA 2'!$L$128</c:f>
              <c:strCache>
                <c:ptCount val="1"/>
                <c:pt idx="0">
                  <c:v>AREA BASAL m²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2'!$K$129:$K$134</c:f>
              <c:strCache>
                <c:ptCount val="6"/>
                <c:pt idx="0">
                  <c:v>Piscidia carthagenensis Jacquin.</c:v>
                </c:pt>
                <c:pt idx="1">
                  <c:v>Cordia lutea Lam.</c:v>
                </c:pt>
                <c:pt idx="2">
                  <c:v>Handroanthus chrysanthus (Jacq.) S.O. Grose</c:v>
                </c:pt>
                <c:pt idx="3">
                  <c:v>Caesalpinia glabrata Kunth</c:v>
                </c:pt>
                <c:pt idx="4">
                  <c:v>Coccoloba ruiziana Lindau.</c:v>
                </c:pt>
                <c:pt idx="5">
                  <c:v>Simira ecuadorensis (Standl.) Steyerm.</c:v>
                </c:pt>
              </c:strCache>
            </c:strRef>
          </c:cat>
          <c:val>
            <c:numRef>
              <c:f>'PARCELA 2'!$L$129:$L$134</c:f>
              <c:numCache>
                <c:formatCode>0.00</c:formatCode>
                <c:ptCount val="6"/>
                <c:pt idx="0" formatCode="General">
                  <c:v>1.07</c:v>
                </c:pt>
                <c:pt idx="1">
                  <c:v>1.56</c:v>
                </c:pt>
                <c:pt idx="2" formatCode="General">
                  <c:v>0.51</c:v>
                </c:pt>
                <c:pt idx="3" formatCode="General">
                  <c:v>0.15</c:v>
                </c:pt>
                <c:pt idx="4" formatCode="General">
                  <c:v>0.05</c:v>
                </c:pt>
                <c:pt idx="5" formatCode="General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15-4604-AA48-A182C122181C}"/>
            </c:ext>
          </c:extLst>
        </c:ser>
        <c:ser>
          <c:idx val="1"/>
          <c:order val="1"/>
          <c:tx>
            <c:strRef>
              <c:f>'PARCELA 2'!$M$128</c:f>
              <c:strCache>
                <c:ptCount val="1"/>
                <c:pt idx="0">
                  <c:v>Volumen Total (m3)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2'!$K$129:$K$134</c:f>
              <c:strCache>
                <c:ptCount val="6"/>
                <c:pt idx="0">
                  <c:v>Piscidia carthagenensis Jacquin.</c:v>
                </c:pt>
                <c:pt idx="1">
                  <c:v>Cordia lutea Lam.</c:v>
                </c:pt>
                <c:pt idx="2">
                  <c:v>Handroanthus chrysanthus (Jacq.) S.O. Grose</c:v>
                </c:pt>
                <c:pt idx="3">
                  <c:v>Caesalpinia glabrata Kunth</c:v>
                </c:pt>
                <c:pt idx="4">
                  <c:v>Coccoloba ruiziana Lindau.</c:v>
                </c:pt>
                <c:pt idx="5">
                  <c:v>Simira ecuadorensis (Standl.) Steyerm.</c:v>
                </c:pt>
              </c:strCache>
            </c:strRef>
          </c:cat>
          <c:val>
            <c:numRef>
              <c:f>'PARCELA 2'!$M$129:$M$134</c:f>
              <c:numCache>
                <c:formatCode>0.00</c:formatCode>
                <c:ptCount val="6"/>
                <c:pt idx="0">
                  <c:v>9.89</c:v>
                </c:pt>
                <c:pt idx="1">
                  <c:v>7.24</c:v>
                </c:pt>
                <c:pt idx="2">
                  <c:v>4.9000000000000004</c:v>
                </c:pt>
                <c:pt idx="3">
                  <c:v>0.91</c:v>
                </c:pt>
                <c:pt idx="4">
                  <c:v>0.22</c:v>
                </c:pt>
                <c:pt idx="5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15-4604-AA48-A182C1221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03276888"/>
        <c:axId val="903276168"/>
        <c:axId val="0"/>
      </c:bar3DChart>
      <c:catAx>
        <c:axId val="903276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03276168"/>
        <c:crosses val="autoZero"/>
        <c:auto val="1"/>
        <c:lblAlgn val="ctr"/>
        <c:lblOffset val="100"/>
        <c:noMultiLvlLbl val="0"/>
      </c:catAx>
      <c:valAx>
        <c:axId val="903276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903276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'PARCELA 2'!$L$143</c:f>
              <c:strCache>
                <c:ptCount val="1"/>
                <c:pt idx="0">
                  <c:v>IVI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3DA-46FB-ACC9-DC0FF48CE20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83DA-46FB-ACC9-DC0FF48CE20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3DA-46FB-ACC9-DC0FF48CE20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83DA-46FB-ACC9-DC0FF48CE20C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3DA-46FB-ACC9-DC0FF48CE20C}"/>
              </c:ext>
            </c:extLst>
          </c:dPt>
          <c:dPt>
            <c:idx val="5"/>
            <c:invertIfNegative val="0"/>
            <c:bubble3D val="0"/>
            <c:spPr>
              <a:solidFill>
                <a:schemeClr val="bg2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83DA-46FB-ACC9-DC0FF48CE2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2'!$K$144:$K$149</c:f>
              <c:strCache>
                <c:ptCount val="6"/>
                <c:pt idx="0">
                  <c:v>Cordia lutea Lam.</c:v>
                </c:pt>
                <c:pt idx="1">
                  <c:v>Piscidia carthagenensis Jacquin.</c:v>
                </c:pt>
                <c:pt idx="2">
                  <c:v>Handroanthus chrysanthus (Jacq.) S.O. Grose</c:v>
                </c:pt>
                <c:pt idx="3">
                  <c:v>Caesalpinia glabrata Kunth</c:v>
                </c:pt>
                <c:pt idx="4">
                  <c:v>Coccoloba ruiziana Lindau.</c:v>
                </c:pt>
                <c:pt idx="5">
                  <c:v>Simira ecuadorensis (Standl.) Steyerm.</c:v>
                </c:pt>
              </c:strCache>
            </c:strRef>
          </c:cat>
          <c:val>
            <c:numRef>
              <c:f>'PARCELA 2'!$L$144:$L$149</c:f>
              <c:numCache>
                <c:formatCode>0.00</c:formatCode>
                <c:ptCount val="6"/>
                <c:pt idx="0">
                  <c:v>137.10630376620705</c:v>
                </c:pt>
                <c:pt idx="1">
                  <c:v>58.698538107978329</c:v>
                </c:pt>
                <c:pt idx="2">
                  <c:v>37.528201275982717</c:v>
                </c:pt>
                <c:pt idx="3">
                  <c:v>23.420360156410787</c:v>
                </c:pt>
                <c:pt idx="4">
                  <c:v>21.633298346710571</c:v>
                </c:pt>
                <c:pt idx="5">
                  <c:v>21.633298346710571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A-46FB-ACC9-DC0FF48CE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26887032"/>
        <c:axId val="826884152"/>
        <c:axId val="0"/>
      </c:bar3DChart>
      <c:catAx>
        <c:axId val="82688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826884152"/>
        <c:crosses val="autoZero"/>
        <c:auto val="1"/>
        <c:lblAlgn val="ctr"/>
        <c:lblOffset val="100"/>
        <c:noMultiLvlLbl val="0"/>
      </c:catAx>
      <c:valAx>
        <c:axId val="826884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82688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3.6864053377814822E-2"/>
          <c:y val="0.24074074074074073"/>
        </c:manualLayout>
      </c:layout>
      <c:overlay val="0"/>
      <c:spPr>
        <a:noFill/>
        <a:ln>
          <a:noFill/>
        </a:ln>
        <a:effectLst/>
      </c:spPr>
      <c:txPr>
        <a:bodyPr rot="-5400000" spcFirstLastPara="1" vertOverflow="ellipsis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23568021470210301"/>
          <c:y val="8.5277777777777786E-2"/>
          <c:w val="0.73373874554254526"/>
          <c:h val="0.41472222222222221"/>
        </c:manualLayout>
      </c:layout>
      <c:lineChart>
        <c:grouping val="standard"/>
        <c:varyColors val="0"/>
        <c:ser>
          <c:idx val="0"/>
          <c:order val="0"/>
          <c:tx>
            <c:strRef>
              <c:f>'PARCELA 3'!$M$324</c:f>
              <c:strCache>
                <c:ptCount val="1"/>
                <c:pt idx="0">
                  <c:v>Abundancia relativa (Pi)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3'!$K$325:$K$333</c:f>
              <c:strCache>
                <c:ptCount val="9"/>
                <c:pt idx="0">
                  <c:v>Handroanthus chrysanthus (Jacq.) S.O. Grose</c:v>
                </c:pt>
                <c:pt idx="1">
                  <c:v>Cordia lutea Lam.</c:v>
                </c:pt>
                <c:pt idx="2">
                  <c:v>Piscidia carthagenensis Jacquin.</c:v>
                </c:pt>
                <c:pt idx="3">
                  <c:v>Caesalpinia glabrata Kunth</c:v>
                </c:pt>
                <c:pt idx="4">
                  <c:v>Armatocereus cartwrightianus (Britton &amp; Rose) Backeb. ex A.W. Hill</c:v>
                </c:pt>
                <c:pt idx="5">
                  <c:v>Simira ecuadorensis (Standl.) Steyerm.</c:v>
                </c:pt>
                <c:pt idx="6">
                  <c:v>Rauvolfia tetraphylla A.S. Rao</c:v>
                </c:pt>
                <c:pt idx="7">
                  <c:v>Coccoloba ruiziana Lindau.</c:v>
                </c:pt>
                <c:pt idx="8">
                  <c:v>Loxopterygium huasango Spruce ex </c:v>
                </c:pt>
              </c:strCache>
            </c:strRef>
          </c:cat>
          <c:val>
            <c:numRef>
              <c:f>'PARCELA 3'!$M$325:$M$333</c:f>
              <c:numCache>
                <c:formatCode>0.00</c:formatCode>
                <c:ptCount val="9"/>
                <c:pt idx="0">
                  <c:v>0.43564356435643564</c:v>
                </c:pt>
                <c:pt idx="1">
                  <c:v>0.27722772277227725</c:v>
                </c:pt>
                <c:pt idx="2">
                  <c:v>0.14851485148514851</c:v>
                </c:pt>
                <c:pt idx="3">
                  <c:v>6.9306930693069313E-2</c:v>
                </c:pt>
                <c:pt idx="4">
                  <c:v>2.9702970297029702E-2</c:v>
                </c:pt>
                <c:pt idx="5">
                  <c:v>1.65016501650165E-2</c:v>
                </c:pt>
                <c:pt idx="6">
                  <c:v>1.3201320132013201E-2</c:v>
                </c:pt>
                <c:pt idx="7">
                  <c:v>6.6006600660066007E-3</c:v>
                </c:pt>
                <c:pt idx="8">
                  <c:v>3.3003300330033004E-3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94-4BA7-A6F8-2DD879863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33920"/>
        <c:axId val="116031400"/>
      </c:lineChart>
      <c:catAx>
        <c:axId val="11603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16031400"/>
        <c:crosses val="autoZero"/>
        <c:auto val="1"/>
        <c:lblAlgn val="ctr"/>
        <c:lblOffset val="100"/>
        <c:noMultiLvlLbl val="0"/>
      </c:catAx>
      <c:valAx>
        <c:axId val="116031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16033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'PARCELA 3'!$L$338</c:f>
              <c:strCache>
                <c:ptCount val="1"/>
                <c:pt idx="0">
                  <c:v>Area Basal m²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3'!$K$339:$K$347</c:f>
              <c:strCache>
                <c:ptCount val="9"/>
                <c:pt idx="0">
                  <c:v>Handroanthus chrysanthus (Jacq.) S.O. Grose</c:v>
                </c:pt>
                <c:pt idx="1">
                  <c:v>Piscidia carthagenensis Jacquin.</c:v>
                </c:pt>
                <c:pt idx="2">
                  <c:v>Caesalpinia glabrata Kunth</c:v>
                </c:pt>
                <c:pt idx="3">
                  <c:v>Cordia lutea Lam.</c:v>
                </c:pt>
                <c:pt idx="4">
                  <c:v>Armatocereus cartwrightianus (Britton &amp; Rose) Backeb. ex A.W. Hill</c:v>
                </c:pt>
                <c:pt idx="5">
                  <c:v>Simira ecuadorensis (Standl.) Steyerm.</c:v>
                </c:pt>
                <c:pt idx="6">
                  <c:v>Loxopterygium huasango Spruce ex </c:v>
                </c:pt>
                <c:pt idx="7">
                  <c:v>Coccoloba ruiziana Lindau.</c:v>
                </c:pt>
                <c:pt idx="8">
                  <c:v>Rauvolfia tetraphylla</c:v>
                </c:pt>
              </c:strCache>
            </c:strRef>
          </c:cat>
          <c:val>
            <c:numRef>
              <c:f>'PARCELA 3'!$L$339:$L$347</c:f>
              <c:numCache>
                <c:formatCode>0.00</c:formatCode>
                <c:ptCount val="9"/>
                <c:pt idx="0">
                  <c:v>2.5730786402240891</c:v>
                </c:pt>
                <c:pt idx="1">
                  <c:v>1.5886089465902729</c:v>
                </c:pt>
                <c:pt idx="2">
                  <c:v>1.3270850998523043</c:v>
                </c:pt>
                <c:pt idx="3">
                  <c:v>0.74121591055258595</c:v>
                </c:pt>
                <c:pt idx="4">
                  <c:v>0.38869446000000007</c:v>
                </c:pt>
                <c:pt idx="5">
                  <c:v>4.7673779999999999E-2</c:v>
                </c:pt>
                <c:pt idx="6">
                  <c:v>7.8540000000000016E-3</c:v>
                </c:pt>
                <c:pt idx="7">
                  <c:v>1.9163760000000002E-2</c:v>
                </c:pt>
                <c:pt idx="8" formatCode="0.000">
                  <c:v>2.0371785077667433E-3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6-43C8-914E-7EC10074CF42}"/>
            </c:ext>
          </c:extLst>
        </c:ser>
        <c:ser>
          <c:idx val="1"/>
          <c:order val="1"/>
          <c:tx>
            <c:strRef>
              <c:f>'PARCELA 3'!$M$338</c:f>
              <c:strCache>
                <c:ptCount val="1"/>
                <c:pt idx="0">
                  <c:v>Volumen Total (m3)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3'!$K$339:$K$347</c:f>
              <c:strCache>
                <c:ptCount val="9"/>
                <c:pt idx="0">
                  <c:v>Handroanthus chrysanthus (Jacq.) S.O. Grose</c:v>
                </c:pt>
                <c:pt idx="1">
                  <c:v>Piscidia carthagenensis Jacquin.</c:v>
                </c:pt>
                <c:pt idx="2">
                  <c:v>Caesalpinia glabrata Kunth</c:v>
                </c:pt>
                <c:pt idx="3">
                  <c:v>Cordia lutea Lam.</c:v>
                </c:pt>
                <c:pt idx="4">
                  <c:v>Armatocereus cartwrightianus (Britton &amp; Rose) Backeb. ex A.W. Hill</c:v>
                </c:pt>
                <c:pt idx="5">
                  <c:v>Simira ecuadorensis (Standl.) Steyerm.</c:v>
                </c:pt>
                <c:pt idx="6">
                  <c:v>Loxopterygium huasango Spruce ex </c:v>
                </c:pt>
                <c:pt idx="7">
                  <c:v>Coccoloba ruiziana Lindau.</c:v>
                </c:pt>
                <c:pt idx="8">
                  <c:v>Rauvolfia tetraphylla</c:v>
                </c:pt>
              </c:strCache>
            </c:strRef>
          </c:cat>
          <c:val>
            <c:numRef>
              <c:f>'PARCELA 3'!$M$339:$M$347</c:f>
              <c:numCache>
                <c:formatCode>0.00</c:formatCode>
                <c:ptCount val="9"/>
                <c:pt idx="0">
                  <c:v>18.601092168192512</c:v>
                </c:pt>
                <c:pt idx="1">
                  <c:v>12.723523429244212</c:v>
                </c:pt>
                <c:pt idx="2">
                  <c:v>7.406004295757576</c:v>
                </c:pt>
                <c:pt idx="3">
                  <c:v>3.0747513912584656</c:v>
                </c:pt>
                <c:pt idx="4">
                  <c:v>2.363614176</c:v>
                </c:pt>
                <c:pt idx="5">
                  <c:v>0.25597756799999999</c:v>
                </c:pt>
                <c:pt idx="6">
                  <c:v>8.2466999999999999E-2</c:v>
                </c:pt>
                <c:pt idx="7">
                  <c:v>7.8068759999999987E-2</c:v>
                </c:pt>
                <c:pt idx="8" formatCode="0.000">
                  <c:v>1.4260249554367203E-3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76-43C8-914E-7EC10074C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7189616"/>
        <c:axId val="437190696"/>
        <c:axId val="0"/>
      </c:bar3DChart>
      <c:catAx>
        <c:axId val="43718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37190696"/>
        <c:crosses val="autoZero"/>
        <c:auto val="1"/>
        <c:lblAlgn val="ctr"/>
        <c:lblOffset val="100"/>
        <c:noMultiLvlLbl val="0"/>
      </c:catAx>
      <c:valAx>
        <c:axId val="437190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3718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'PARCELA 3'!$L$357</c:f>
              <c:strCache>
                <c:ptCount val="1"/>
                <c:pt idx="0">
                  <c:v>IVI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9DCD-4A25-A921-2D374C14B7D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9DCD-4A25-A921-2D374C14B7D5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9DCD-4A25-A921-2D374C14B7D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9DCD-4A25-A921-2D374C14B7D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9DCD-4A25-A921-2D374C14B7D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9DCD-4A25-A921-2D374C14B7D5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9DCD-4A25-A921-2D374C14B7D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9DCD-4A25-A921-2D374C14B7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'PARCELA 3'!$K$358:$K$366</c:f>
              <c:strCache>
                <c:ptCount val="9"/>
                <c:pt idx="0">
                  <c:v>Handroanthus chrysanthus (Jacq.) S.O. Grose</c:v>
                </c:pt>
                <c:pt idx="1">
                  <c:v>Cordia lutea Lam.</c:v>
                </c:pt>
                <c:pt idx="2">
                  <c:v>Piscidia carthagenensis Jacquin.</c:v>
                </c:pt>
                <c:pt idx="3">
                  <c:v>Caesalpinia glabrata Kunth</c:v>
                </c:pt>
                <c:pt idx="4">
                  <c:v>Armatocereus cartwrightianus (Britton &amp; Rose) Backeb. ex A.W. Hill</c:v>
                </c:pt>
                <c:pt idx="5">
                  <c:v>Simira ecuadorensis (Standl.) Steyerm.</c:v>
                </c:pt>
                <c:pt idx="6">
                  <c:v>Rauvolfia tetraphylla</c:v>
                </c:pt>
                <c:pt idx="7">
                  <c:v>Coccoloba ruiziana Lindau.</c:v>
                </c:pt>
                <c:pt idx="8">
                  <c:v>Loxopterygium huasango Spruce ex </c:v>
                </c:pt>
              </c:strCache>
            </c:strRef>
          </c:cat>
          <c:val>
            <c:numRef>
              <c:f>'PARCELA 3'!$L$358:$L$366</c:f>
              <c:numCache>
                <c:formatCode>0.00</c:formatCode>
                <c:ptCount val="9"/>
                <c:pt idx="0">
                  <c:v>93.105943914949265</c:v>
                </c:pt>
                <c:pt idx="1">
                  <c:v>49.904388614615257</c:v>
                </c:pt>
                <c:pt idx="2">
                  <c:v>49.689425912575487</c:v>
                </c:pt>
                <c:pt idx="3">
                  <c:v>37.862617960138166</c:v>
                </c:pt>
                <c:pt idx="4">
                  <c:v>19.886793575196776</c:v>
                </c:pt>
                <c:pt idx="5">
                  <c:v>13.473312692306697</c:v>
                </c:pt>
                <c:pt idx="6">
                  <c:v>12.461669610031384</c:v>
                </c:pt>
                <c:pt idx="7">
                  <c:v>12.057399394129103</c:v>
                </c:pt>
                <c:pt idx="8">
                  <c:v>11.558448326057889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CD-4A25-A921-2D374C14B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376904"/>
        <c:axId val="438379064"/>
        <c:axId val="0"/>
      </c:bar3DChart>
      <c:catAx>
        <c:axId val="438376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38379064"/>
        <c:crosses val="autoZero"/>
        <c:auto val="1"/>
        <c:lblAlgn val="ctr"/>
        <c:lblOffset val="100"/>
        <c:noMultiLvlLbl val="0"/>
      </c:catAx>
      <c:valAx>
        <c:axId val="438379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38376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5" Type="http://schemas.openxmlformats.org/officeDocument/2006/relationships/chart" Target="../charts/chart22.xml"/><Relationship Id="rId4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490008</xdr:colOff>
      <xdr:row>130</xdr:row>
      <xdr:rowOff>27411</xdr:rowOff>
    </xdr:from>
    <xdr:to>
      <xdr:col>20</xdr:col>
      <xdr:colOff>622088</xdr:colOff>
      <xdr:row>146</xdr:row>
      <xdr:rowOff>27411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9BC1B35-DE18-A3D9-985D-A3038A1847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408940</xdr:colOff>
      <xdr:row>147</xdr:row>
      <xdr:rowOff>21590</xdr:rowOff>
    </xdr:from>
    <xdr:to>
      <xdr:col>20</xdr:col>
      <xdr:colOff>559012</xdr:colOff>
      <xdr:row>161</xdr:row>
      <xdr:rowOff>50589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BAC6DA7-9002-3C12-8E14-3DC5A94296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705273</xdr:colOff>
      <xdr:row>161</xdr:row>
      <xdr:rowOff>156211</xdr:rowOff>
    </xdr:from>
    <xdr:to>
      <xdr:col>20</xdr:col>
      <xdr:colOff>61595</xdr:colOff>
      <xdr:row>178</xdr:row>
      <xdr:rowOff>18839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B3B10B7-8C1E-F5FF-BF74-64DA139FF0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683049</xdr:colOff>
      <xdr:row>112</xdr:row>
      <xdr:rowOff>32174</xdr:rowOff>
    </xdr:from>
    <xdr:to>
      <xdr:col>20</xdr:col>
      <xdr:colOff>135679</xdr:colOff>
      <xdr:row>128</xdr:row>
      <xdr:rowOff>73660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55B5E7-5C1F-17E4-1FFC-4ACB7405DA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495511</xdr:colOff>
      <xdr:row>124</xdr:row>
      <xdr:rowOff>159174</xdr:rowOff>
    </xdr:from>
    <xdr:to>
      <xdr:col>19</xdr:col>
      <xdr:colOff>686011</xdr:colOff>
      <xdr:row>141</xdr:row>
      <xdr:rowOff>33232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20C5299-6E08-78AC-3373-D2481662A5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197273</xdr:colOff>
      <xdr:row>142</xdr:row>
      <xdr:rowOff>21590</xdr:rowOff>
    </xdr:from>
    <xdr:to>
      <xdr:col>18</xdr:col>
      <xdr:colOff>387773</xdr:colOff>
      <xdr:row>158</xdr:row>
      <xdr:rowOff>63076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ACD13F8-A91C-08B0-6596-5E10021B6C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727948</xdr:colOff>
      <xdr:row>321</xdr:row>
      <xdr:rowOff>37386</xdr:rowOff>
    </xdr:from>
    <xdr:to>
      <xdr:col>20</xdr:col>
      <xdr:colOff>255984</xdr:colOff>
      <xdr:row>337</xdr:row>
      <xdr:rowOff>113586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8B9FC0C-50AF-368C-A764-C3CC79C158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724138</xdr:colOff>
      <xdr:row>338</xdr:row>
      <xdr:rowOff>37385</xdr:rowOff>
    </xdr:from>
    <xdr:to>
      <xdr:col>20</xdr:col>
      <xdr:colOff>255984</xdr:colOff>
      <xdr:row>354</xdr:row>
      <xdr:rowOff>113585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69D2406-B4BF-789C-5758-9CC25E60B9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402669</xdr:colOff>
      <xdr:row>355</xdr:row>
      <xdr:rowOff>156448</xdr:rowOff>
    </xdr:from>
    <xdr:to>
      <xdr:col>19</xdr:col>
      <xdr:colOff>672702</xdr:colOff>
      <xdr:row>372</xdr:row>
      <xdr:rowOff>65960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25C981E-7404-27E7-DAF6-EDE4E478E5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542</xdr:row>
      <xdr:rowOff>29527</xdr:rowOff>
    </xdr:from>
    <xdr:to>
      <xdr:col>21</xdr:col>
      <xdr:colOff>312420</xdr:colOff>
      <xdr:row>554</xdr:row>
      <xdr:rowOff>86677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97112E1-75E1-F03D-77C5-C029F4386D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281940</xdr:colOff>
      <xdr:row>555</xdr:row>
      <xdr:rowOff>48577</xdr:rowOff>
    </xdr:from>
    <xdr:to>
      <xdr:col>21</xdr:col>
      <xdr:colOff>340995</xdr:colOff>
      <xdr:row>569</xdr:row>
      <xdr:rowOff>21907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9C28C71-8675-AAC2-325A-E2D1FC79A9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781050</xdr:colOff>
      <xdr:row>565</xdr:row>
      <xdr:rowOff>100012</xdr:rowOff>
    </xdr:from>
    <xdr:to>
      <xdr:col>15</xdr:col>
      <xdr:colOff>219075</xdr:colOff>
      <xdr:row>579</xdr:row>
      <xdr:rowOff>71437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0E3ADD-88CA-57A7-AA6B-399CCCBBEA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119470</xdr:colOff>
      <xdr:row>15</xdr:row>
      <xdr:rowOff>128179</xdr:rowOff>
    </xdr:from>
    <xdr:to>
      <xdr:col>19</xdr:col>
      <xdr:colOff>512172</xdr:colOff>
      <xdr:row>31</xdr:row>
      <xdr:rowOff>44903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AB1CDF0-4E98-B0C9-3BE0-C8DD9A0323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26125</xdr:colOff>
      <xdr:row>32</xdr:row>
      <xdr:rowOff>46535</xdr:rowOff>
    </xdr:from>
    <xdr:to>
      <xdr:col>21</xdr:col>
      <xdr:colOff>401410</xdr:colOff>
      <xdr:row>47</xdr:row>
      <xdr:rowOff>145868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F485754-B5E0-A032-74A4-E4AFB9DF14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576398</xdr:colOff>
      <xdr:row>49</xdr:row>
      <xdr:rowOff>6531</xdr:rowOff>
    </xdr:from>
    <xdr:to>
      <xdr:col>20</xdr:col>
      <xdr:colOff>397600</xdr:colOff>
      <xdr:row>64</xdr:row>
      <xdr:rowOff>92528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2C2723D-4AE2-5B13-87D2-196A11193D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32113</xdr:colOff>
      <xdr:row>80</xdr:row>
      <xdr:rowOff>156210</xdr:rowOff>
    </xdr:from>
    <xdr:to>
      <xdr:col>19</xdr:col>
      <xdr:colOff>642529</xdr:colOff>
      <xdr:row>96</xdr:row>
      <xdr:rowOff>65315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665B8835-559E-F7CE-91BE-F504926BD4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8708</xdr:colOff>
      <xdr:row>65</xdr:row>
      <xdr:rowOff>20138</xdr:rowOff>
    </xdr:from>
    <xdr:to>
      <xdr:col>20</xdr:col>
      <xdr:colOff>650149</xdr:colOff>
      <xdr:row>80</xdr:row>
      <xdr:rowOff>106135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CE5E0B5B-0601-8C53-2B60-429C1C623C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281940</xdr:colOff>
      <xdr:row>214</xdr:row>
      <xdr:rowOff>105727</xdr:rowOff>
    </xdr:from>
    <xdr:to>
      <xdr:col>18</xdr:col>
      <xdr:colOff>17145</xdr:colOff>
      <xdr:row>229</xdr:row>
      <xdr:rowOff>134302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A27495-007E-627F-4B28-3526E2D2AD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335280</xdr:colOff>
      <xdr:row>236</xdr:row>
      <xdr:rowOff>174307</xdr:rowOff>
    </xdr:from>
    <xdr:to>
      <xdr:col>17</xdr:col>
      <xdr:colOff>72390</xdr:colOff>
      <xdr:row>249</xdr:row>
      <xdr:rowOff>136207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54BB0AC-A48C-DF7D-0BED-87187F58CC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1905</xdr:colOff>
      <xdr:row>264</xdr:row>
      <xdr:rowOff>16192</xdr:rowOff>
    </xdr:from>
    <xdr:to>
      <xdr:col>17</xdr:col>
      <xdr:colOff>539115</xdr:colOff>
      <xdr:row>277</xdr:row>
      <xdr:rowOff>96202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01373F1-B10F-0E5F-BF34-EF7F3F26D7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344805</xdr:colOff>
      <xdr:row>249</xdr:row>
      <xdr:rowOff>172402</xdr:rowOff>
    </xdr:from>
    <xdr:to>
      <xdr:col>17</xdr:col>
      <xdr:colOff>83820</xdr:colOff>
      <xdr:row>264</xdr:row>
      <xdr:rowOff>35242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55DB148-7C44-B823-F6ED-F8EA954C2F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203835</xdr:colOff>
      <xdr:row>278</xdr:row>
      <xdr:rowOff>72390</xdr:rowOff>
    </xdr:from>
    <xdr:to>
      <xdr:col>18</xdr:col>
      <xdr:colOff>815340</xdr:colOff>
      <xdr:row>289</xdr:row>
      <xdr:rowOff>108585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F60931B-8BAB-B4CB-1D68-DB63FCFF89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00"/>
  <sheetViews>
    <sheetView topLeftCell="A106" zoomScale="90" zoomScaleNormal="90" workbookViewId="0">
      <selection activeCell="J123" sqref="J123"/>
    </sheetView>
  </sheetViews>
  <sheetFormatPr baseColWidth="10" defaultColWidth="14.44140625" defaultRowHeight="15" customHeight="1" x14ac:dyDescent="0.3"/>
  <cols>
    <col min="1" max="1" width="10.6640625" customWidth="1"/>
    <col min="2" max="2" width="14.33203125" customWidth="1"/>
    <col min="3" max="3" width="16.5546875" customWidth="1"/>
    <col min="4" max="4" width="31.5546875" customWidth="1"/>
    <col min="5" max="8" width="10.6640625" customWidth="1"/>
    <col min="9" max="9" width="14.109375" bestFit="1" customWidth="1"/>
    <col min="10" max="10" width="16.109375" bestFit="1" customWidth="1"/>
    <col min="11" max="11" width="64.33203125" bestFit="1" customWidth="1"/>
    <col min="12" max="12" width="10.6640625" customWidth="1"/>
    <col min="13" max="13" width="11.5546875" bestFit="1" customWidth="1"/>
    <col min="14" max="14" width="10.6640625" customWidth="1"/>
    <col min="15" max="15" width="8.21875" customWidth="1"/>
    <col min="16" max="16" width="8.33203125" customWidth="1"/>
    <col min="17" max="17" width="8.109375" customWidth="1"/>
    <col min="18" max="18" width="8" bestFit="1" customWidth="1"/>
    <col min="19" max="23" width="10.6640625" customWidth="1"/>
  </cols>
  <sheetData>
    <row r="1" spans="1:12" ht="14.25" customHeight="1" x14ac:dyDescent="0.3">
      <c r="A1" s="193" t="s">
        <v>49</v>
      </c>
      <c r="B1" s="194"/>
      <c r="C1" s="194"/>
      <c r="D1" s="194"/>
      <c r="E1" s="194"/>
      <c r="F1" s="194"/>
      <c r="G1" s="32"/>
      <c r="H1" s="32"/>
    </row>
    <row r="2" spans="1:12" ht="14.25" customHeight="1" thickBot="1" x14ac:dyDescent="0.35">
      <c r="A2" s="195" t="s">
        <v>1</v>
      </c>
      <c r="B2" s="196" t="s">
        <v>2</v>
      </c>
      <c r="C2" s="195" t="s">
        <v>3</v>
      </c>
      <c r="D2" s="195" t="s">
        <v>4</v>
      </c>
      <c r="E2" s="195" t="s">
        <v>5</v>
      </c>
      <c r="F2" s="195" t="s">
        <v>6</v>
      </c>
      <c r="G2" s="191" t="s">
        <v>51</v>
      </c>
      <c r="H2" s="191" t="s">
        <v>52</v>
      </c>
    </row>
    <row r="3" spans="1:12" ht="14.25" customHeight="1" thickBot="1" x14ac:dyDescent="0.35">
      <c r="A3" s="194"/>
      <c r="B3" s="194"/>
      <c r="C3" s="194"/>
      <c r="D3" s="194"/>
      <c r="E3" s="194"/>
      <c r="F3" s="194"/>
      <c r="G3" s="191"/>
      <c r="H3" s="191"/>
      <c r="K3" s="11" t="s">
        <v>55</v>
      </c>
      <c r="L3" s="12" t="s">
        <v>56</v>
      </c>
    </row>
    <row r="4" spans="1:12" ht="14.25" customHeight="1" x14ac:dyDescent="0.3">
      <c r="A4" s="6">
        <v>1</v>
      </c>
      <c r="B4" s="5" t="s">
        <v>20</v>
      </c>
      <c r="C4" s="5" t="s">
        <v>8</v>
      </c>
      <c r="D4" s="31" t="s">
        <v>22</v>
      </c>
      <c r="E4" s="6">
        <v>30</v>
      </c>
      <c r="F4" s="6">
        <v>5</v>
      </c>
      <c r="G4" s="7">
        <f t="shared" ref="G4:G35" si="0">((E4/100)^2)*0.7854</f>
        <v>7.0685999999999999E-2</v>
      </c>
      <c r="H4" s="8">
        <f t="shared" ref="H4:H35" si="1">((E4^2)*3.1416/40000)*F4*0.7</f>
        <v>0.24740100000000001</v>
      </c>
      <c r="K4" s="13" t="s">
        <v>19</v>
      </c>
      <c r="L4" s="14">
        <v>55</v>
      </c>
    </row>
    <row r="5" spans="1:12" ht="14.25" customHeight="1" x14ac:dyDescent="0.3">
      <c r="A5" s="6">
        <v>2</v>
      </c>
      <c r="B5" s="5" t="s">
        <v>17</v>
      </c>
      <c r="C5" s="31" t="s">
        <v>18</v>
      </c>
      <c r="D5" s="9" t="s">
        <v>98</v>
      </c>
      <c r="E5" s="6">
        <v>16</v>
      </c>
      <c r="F5" s="6">
        <v>7</v>
      </c>
      <c r="G5" s="7">
        <f t="shared" si="0"/>
        <v>2.0106240000000001E-2</v>
      </c>
      <c r="H5" s="8">
        <f t="shared" si="1"/>
        <v>9.8520575999999999E-2</v>
      </c>
      <c r="K5" s="16" t="s">
        <v>62</v>
      </c>
      <c r="L5" s="17">
        <v>38</v>
      </c>
    </row>
    <row r="6" spans="1:12" ht="14.25" customHeight="1" x14ac:dyDescent="0.3">
      <c r="A6" s="6">
        <v>3</v>
      </c>
      <c r="B6" s="5" t="s">
        <v>17</v>
      </c>
      <c r="C6" s="31" t="s">
        <v>18</v>
      </c>
      <c r="D6" s="9" t="s">
        <v>98</v>
      </c>
      <c r="E6" s="6">
        <v>30</v>
      </c>
      <c r="F6" s="6">
        <v>8</v>
      </c>
      <c r="G6" s="7">
        <f t="shared" si="0"/>
        <v>7.0685999999999999E-2</v>
      </c>
      <c r="H6" s="8">
        <f t="shared" si="1"/>
        <v>0.39584159999999996</v>
      </c>
      <c r="K6" s="16" t="s">
        <v>66</v>
      </c>
      <c r="L6" s="17">
        <v>16</v>
      </c>
    </row>
    <row r="7" spans="1:12" ht="14.25" customHeight="1" x14ac:dyDescent="0.3">
      <c r="A7" s="6">
        <v>4</v>
      </c>
      <c r="B7" s="5" t="s">
        <v>20</v>
      </c>
      <c r="C7" s="5" t="s">
        <v>8</v>
      </c>
      <c r="D7" s="31" t="s">
        <v>22</v>
      </c>
      <c r="E7" s="6">
        <v>20</v>
      </c>
      <c r="F7" s="6">
        <v>5</v>
      </c>
      <c r="G7" s="7">
        <f t="shared" si="0"/>
        <v>3.1416000000000006E-2</v>
      </c>
      <c r="H7" s="8">
        <f t="shared" si="1"/>
        <v>0.10995599999999998</v>
      </c>
      <c r="K7" s="28" t="s">
        <v>12</v>
      </c>
      <c r="L7" s="17">
        <v>2</v>
      </c>
    </row>
    <row r="8" spans="1:12" ht="14.25" customHeight="1" x14ac:dyDescent="0.3">
      <c r="A8" s="6">
        <v>5</v>
      </c>
      <c r="B8" s="5" t="s">
        <v>20</v>
      </c>
      <c r="C8" s="5" t="s">
        <v>8</v>
      </c>
      <c r="D8" s="31" t="s">
        <v>22</v>
      </c>
      <c r="E8" s="6">
        <v>40</v>
      </c>
      <c r="F8" s="6">
        <v>6</v>
      </c>
      <c r="G8" s="7">
        <f t="shared" si="0"/>
        <v>0.12566400000000003</v>
      </c>
      <c r="H8" s="8">
        <f t="shared" si="1"/>
        <v>0.52778879999999995</v>
      </c>
      <c r="K8" s="24" t="s">
        <v>72</v>
      </c>
      <c r="L8" s="17">
        <v>1</v>
      </c>
    </row>
    <row r="9" spans="1:12" ht="14.25" customHeight="1" x14ac:dyDescent="0.3">
      <c r="A9" s="6">
        <v>6</v>
      </c>
      <c r="B9" s="5" t="s">
        <v>17</v>
      </c>
      <c r="C9" s="31" t="s">
        <v>18</v>
      </c>
      <c r="D9" s="9" t="s">
        <v>98</v>
      </c>
      <c r="E9" s="6">
        <v>14</v>
      </c>
      <c r="F9" s="6">
        <v>6</v>
      </c>
      <c r="G9" s="7">
        <f t="shared" si="0"/>
        <v>1.5393840000000002E-2</v>
      </c>
      <c r="H9" s="8">
        <f t="shared" si="1"/>
        <v>6.4654128000000005E-2</v>
      </c>
      <c r="L9">
        <f>SUM(L4:L8)</f>
        <v>112</v>
      </c>
    </row>
    <row r="10" spans="1:12" ht="14.25" customHeight="1" x14ac:dyDescent="0.3">
      <c r="A10" s="6">
        <v>7</v>
      </c>
      <c r="B10" s="5" t="s">
        <v>17</v>
      </c>
      <c r="C10" s="31" t="s">
        <v>18</v>
      </c>
      <c r="D10" s="9" t="s">
        <v>98</v>
      </c>
      <c r="E10" s="6">
        <v>11</v>
      </c>
      <c r="F10" s="6">
        <v>5</v>
      </c>
      <c r="G10" s="7">
        <f t="shared" si="0"/>
        <v>9.503339999999999E-3</v>
      </c>
      <c r="H10" s="8">
        <f t="shared" si="1"/>
        <v>3.3261689999999997E-2</v>
      </c>
    </row>
    <row r="11" spans="1:12" ht="14.25" customHeight="1" x14ac:dyDescent="0.3">
      <c r="A11" s="6">
        <v>8</v>
      </c>
      <c r="B11" s="5" t="s">
        <v>20</v>
      </c>
      <c r="C11" s="5" t="s">
        <v>8</v>
      </c>
      <c r="D11" s="31" t="s">
        <v>22</v>
      </c>
      <c r="E11" s="6">
        <v>30</v>
      </c>
      <c r="F11" s="6">
        <v>5</v>
      </c>
      <c r="G11" s="7">
        <f t="shared" si="0"/>
        <v>7.0685999999999999E-2</v>
      </c>
      <c r="H11" s="8">
        <f t="shared" si="1"/>
        <v>0.24740100000000001</v>
      </c>
    </row>
    <row r="12" spans="1:12" ht="14.25" customHeight="1" x14ac:dyDescent="0.3">
      <c r="A12" s="6">
        <v>9</v>
      </c>
      <c r="B12" s="5" t="s">
        <v>7</v>
      </c>
      <c r="C12" s="31" t="s">
        <v>8</v>
      </c>
      <c r="D12" s="31" t="s">
        <v>9</v>
      </c>
      <c r="E12" s="6">
        <v>18</v>
      </c>
      <c r="F12" s="6">
        <v>7</v>
      </c>
      <c r="G12" s="7">
        <f t="shared" si="0"/>
        <v>2.5446959999999998E-2</v>
      </c>
      <c r="H12" s="8">
        <f t="shared" si="1"/>
        <v>0.12469010399999998</v>
      </c>
    </row>
    <row r="13" spans="1:12" ht="14.25" customHeight="1" x14ac:dyDescent="0.3">
      <c r="A13" s="6">
        <v>10</v>
      </c>
      <c r="B13" s="5" t="s">
        <v>7</v>
      </c>
      <c r="C13" s="31" t="s">
        <v>8</v>
      </c>
      <c r="D13" s="31" t="s">
        <v>9</v>
      </c>
      <c r="E13" s="6">
        <v>17</v>
      </c>
      <c r="F13" s="6">
        <v>5</v>
      </c>
      <c r="G13" s="7">
        <f t="shared" si="0"/>
        <v>2.2698060000000003E-2</v>
      </c>
      <c r="H13" s="8">
        <f t="shared" si="1"/>
        <v>7.944321E-2</v>
      </c>
    </row>
    <row r="14" spans="1:12" ht="14.25" customHeight="1" x14ac:dyDescent="0.3">
      <c r="A14" s="6">
        <v>11</v>
      </c>
      <c r="B14" s="5" t="s">
        <v>17</v>
      </c>
      <c r="C14" s="31" t="s">
        <v>18</v>
      </c>
      <c r="D14" s="9" t="s">
        <v>98</v>
      </c>
      <c r="E14" s="6">
        <v>12</v>
      </c>
      <c r="F14" s="6">
        <v>5</v>
      </c>
      <c r="G14" s="7">
        <f t="shared" si="0"/>
        <v>1.130976E-2</v>
      </c>
      <c r="H14" s="8">
        <f t="shared" si="1"/>
        <v>3.958416E-2</v>
      </c>
    </row>
    <row r="15" spans="1:12" ht="14.25" customHeight="1" x14ac:dyDescent="0.3">
      <c r="A15" s="6">
        <v>12</v>
      </c>
      <c r="B15" s="5" t="s">
        <v>7</v>
      </c>
      <c r="C15" s="31" t="s">
        <v>8</v>
      </c>
      <c r="D15" s="31" t="s">
        <v>9</v>
      </c>
      <c r="E15" s="6">
        <v>14</v>
      </c>
      <c r="F15" s="6">
        <v>6</v>
      </c>
      <c r="G15" s="7">
        <f t="shared" si="0"/>
        <v>1.5393840000000002E-2</v>
      </c>
      <c r="H15" s="8">
        <f t="shared" si="1"/>
        <v>6.4654128000000005E-2</v>
      </c>
    </row>
    <row r="16" spans="1:12" ht="14.25" customHeight="1" x14ac:dyDescent="0.3">
      <c r="A16" s="6">
        <v>13</v>
      </c>
      <c r="B16" s="5" t="s">
        <v>7</v>
      </c>
      <c r="C16" s="31" t="s">
        <v>8</v>
      </c>
      <c r="D16" s="31" t="s">
        <v>9</v>
      </c>
      <c r="E16" s="6">
        <v>20</v>
      </c>
      <c r="F16" s="6">
        <v>7</v>
      </c>
      <c r="G16" s="7">
        <f t="shared" si="0"/>
        <v>3.1416000000000006E-2</v>
      </c>
      <c r="H16" s="8">
        <f t="shared" si="1"/>
        <v>0.15393839999999998</v>
      </c>
    </row>
    <row r="17" spans="1:8" ht="14.25" customHeight="1" x14ac:dyDescent="0.3">
      <c r="A17" s="6">
        <v>14</v>
      </c>
      <c r="B17" s="5" t="s">
        <v>20</v>
      </c>
      <c r="C17" s="5" t="s">
        <v>8</v>
      </c>
      <c r="D17" s="31" t="s">
        <v>22</v>
      </c>
      <c r="E17" s="6">
        <v>20</v>
      </c>
      <c r="F17" s="6">
        <v>6</v>
      </c>
      <c r="G17" s="7">
        <f t="shared" si="0"/>
        <v>3.1416000000000006E-2</v>
      </c>
      <c r="H17" s="8">
        <f t="shared" si="1"/>
        <v>0.13194719999999999</v>
      </c>
    </row>
    <row r="18" spans="1:8" ht="14.25" customHeight="1" x14ac:dyDescent="0.3">
      <c r="A18" s="6">
        <v>15</v>
      </c>
      <c r="B18" s="5" t="s">
        <v>20</v>
      </c>
      <c r="C18" s="5" t="s">
        <v>8</v>
      </c>
      <c r="D18" s="31" t="s">
        <v>22</v>
      </c>
      <c r="E18" s="6">
        <v>20</v>
      </c>
      <c r="F18" s="6">
        <v>8</v>
      </c>
      <c r="G18" s="7">
        <f t="shared" si="0"/>
        <v>3.1416000000000006E-2</v>
      </c>
      <c r="H18" s="8">
        <f t="shared" si="1"/>
        <v>0.17592959999999999</v>
      </c>
    </row>
    <row r="19" spans="1:8" ht="14.25" customHeight="1" x14ac:dyDescent="0.3">
      <c r="A19" s="6">
        <v>16</v>
      </c>
      <c r="B19" s="5" t="s">
        <v>17</v>
      </c>
      <c r="C19" s="31" t="s">
        <v>18</v>
      </c>
      <c r="D19" s="9" t="s">
        <v>98</v>
      </c>
      <c r="E19" s="6">
        <v>16</v>
      </c>
      <c r="F19" s="6">
        <v>10</v>
      </c>
      <c r="G19" s="7">
        <f t="shared" si="0"/>
        <v>2.0106240000000001E-2</v>
      </c>
      <c r="H19" s="8">
        <f t="shared" si="1"/>
        <v>0.14074367999999998</v>
      </c>
    </row>
    <row r="20" spans="1:8" ht="14.25" customHeight="1" x14ac:dyDescent="0.3">
      <c r="A20" s="6">
        <v>17</v>
      </c>
      <c r="B20" s="5" t="s">
        <v>20</v>
      </c>
      <c r="C20" s="5" t="s">
        <v>8</v>
      </c>
      <c r="D20" s="31" t="s">
        <v>22</v>
      </c>
      <c r="E20" s="6">
        <v>15</v>
      </c>
      <c r="F20" s="6">
        <v>5</v>
      </c>
      <c r="G20" s="7">
        <f t="shared" si="0"/>
        <v>1.76715E-2</v>
      </c>
      <c r="H20" s="8">
        <f t="shared" si="1"/>
        <v>6.1850250000000002E-2</v>
      </c>
    </row>
    <row r="21" spans="1:8" ht="14.25" customHeight="1" x14ac:dyDescent="0.3">
      <c r="A21" s="6">
        <v>18</v>
      </c>
      <c r="B21" s="5" t="s">
        <v>20</v>
      </c>
      <c r="C21" s="5" t="s">
        <v>8</v>
      </c>
      <c r="D21" s="31" t="s">
        <v>22</v>
      </c>
      <c r="E21" s="6">
        <v>65</v>
      </c>
      <c r="F21" s="6">
        <v>11</v>
      </c>
      <c r="G21" s="7">
        <f t="shared" si="0"/>
        <v>0.3318315</v>
      </c>
      <c r="H21" s="8">
        <f t="shared" si="1"/>
        <v>2.55510255</v>
      </c>
    </row>
    <row r="22" spans="1:8" ht="14.25" customHeight="1" x14ac:dyDescent="0.3">
      <c r="A22" s="6">
        <v>19</v>
      </c>
      <c r="B22" s="5" t="s">
        <v>17</v>
      </c>
      <c r="C22" s="31" t="s">
        <v>18</v>
      </c>
      <c r="D22" s="9" t="s">
        <v>98</v>
      </c>
      <c r="E22" s="6">
        <v>20</v>
      </c>
      <c r="F22" s="6">
        <v>10</v>
      </c>
      <c r="G22" s="7">
        <f t="shared" si="0"/>
        <v>3.1416000000000006E-2</v>
      </c>
      <c r="H22" s="8">
        <f t="shared" si="1"/>
        <v>0.21991199999999997</v>
      </c>
    </row>
    <row r="23" spans="1:8" ht="14.25" customHeight="1" x14ac:dyDescent="0.3">
      <c r="A23" s="6">
        <v>20</v>
      </c>
      <c r="B23" s="5" t="s">
        <v>7</v>
      </c>
      <c r="C23" s="31" t="s">
        <v>8</v>
      </c>
      <c r="D23" s="31" t="s">
        <v>9</v>
      </c>
      <c r="E23" s="6">
        <v>40</v>
      </c>
      <c r="F23" s="6">
        <v>12</v>
      </c>
      <c r="G23" s="7">
        <f t="shared" si="0"/>
        <v>0.12566400000000003</v>
      </c>
      <c r="H23" s="8">
        <f t="shared" si="1"/>
        <v>1.0555775999999999</v>
      </c>
    </row>
    <row r="24" spans="1:8" ht="14.25" customHeight="1" x14ac:dyDescent="0.3">
      <c r="A24" s="6">
        <v>21</v>
      </c>
      <c r="B24" s="5" t="s">
        <v>95</v>
      </c>
      <c r="C24" s="5" t="s">
        <v>11</v>
      </c>
      <c r="D24" s="9" t="s">
        <v>97</v>
      </c>
      <c r="E24" s="6">
        <v>16</v>
      </c>
      <c r="F24" s="6">
        <v>13</v>
      </c>
      <c r="G24" s="7">
        <f t="shared" si="0"/>
        <v>2.0106240000000001E-2</v>
      </c>
      <c r="H24" s="8">
        <f t="shared" si="1"/>
        <v>0.18296678399999999</v>
      </c>
    </row>
    <row r="25" spans="1:8" ht="14.25" customHeight="1" x14ac:dyDescent="0.3">
      <c r="A25" s="6">
        <v>22</v>
      </c>
      <c r="B25" s="5" t="s">
        <v>17</v>
      </c>
      <c r="C25" s="31" t="s">
        <v>18</v>
      </c>
      <c r="D25" s="9" t="s">
        <v>98</v>
      </c>
      <c r="E25" s="6">
        <v>25</v>
      </c>
      <c r="F25" s="6">
        <v>6</v>
      </c>
      <c r="G25" s="7">
        <f t="shared" si="0"/>
        <v>4.9087499999999999E-2</v>
      </c>
      <c r="H25" s="8">
        <f t="shared" si="1"/>
        <v>0.20616749999999998</v>
      </c>
    </row>
    <row r="26" spans="1:8" ht="14.25" customHeight="1" x14ac:dyDescent="0.3">
      <c r="A26" s="6">
        <v>23</v>
      </c>
      <c r="B26" s="5" t="s">
        <v>17</v>
      </c>
      <c r="C26" s="31" t="s">
        <v>18</v>
      </c>
      <c r="D26" s="9" t="s">
        <v>98</v>
      </c>
      <c r="E26" s="6">
        <v>45</v>
      </c>
      <c r="F26" s="6">
        <v>15</v>
      </c>
      <c r="G26" s="7">
        <f t="shared" si="0"/>
        <v>0.1590435</v>
      </c>
      <c r="H26" s="8">
        <f t="shared" si="1"/>
        <v>1.6699567499999999</v>
      </c>
    </row>
    <row r="27" spans="1:8" ht="14.25" customHeight="1" x14ac:dyDescent="0.3">
      <c r="A27" s="6">
        <v>24</v>
      </c>
      <c r="B27" s="5" t="s">
        <v>7</v>
      </c>
      <c r="C27" s="31" t="s">
        <v>8</v>
      </c>
      <c r="D27" s="31" t="s">
        <v>9</v>
      </c>
      <c r="E27" s="6">
        <v>45</v>
      </c>
      <c r="F27" s="6">
        <v>15</v>
      </c>
      <c r="G27" s="7">
        <f t="shared" si="0"/>
        <v>0.1590435</v>
      </c>
      <c r="H27" s="8">
        <f t="shared" si="1"/>
        <v>1.6699567499999999</v>
      </c>
    </row>
    <row r="28" spans="1:8" ht="14.25" customHeight="1" x14ac:dyDescent="0.3">
      <c r="A28" s="6">
        <v>25</v>
      </c>
      <c r="B28" s="5" t="s">
        <v>17</v>
      </c>
      <c r="C28" s="31" t="s">
        <v>18</v>
      </c>
      <c r="D28" s="9" t="s">
        <v>98</v>
      </c>
      <c r="E28" s="6">
        <v>30</v>
      </c>
      <c r="F28" s="6">
        <v>16</v>
      </c>
      <c r="G28" s="7">
        <f t="shared" si="0"/>
        <v>7.0685999999999999E-2</v>
      </c>
      <c r="H28" s="8">
        <f t="shared" si="1"/>
        <v>0.79168319999999992</v>
      </c>
    </row>
    <row r="29" spans="1:8" ht="14.25" customHeight="1" x14ac:dyDescent="0.3">
      <c r="A29" s="6">
        <v>26</v>
      </c>
      <c r="B29" s="5" t="s">
        <v>17</v>
      </c>
      <c r="C29" s="31" t="s">
        <v>18</v>
      </c>
      <c r="D29" s="9" t="s">
        <v>98</v>
      </c>
      <c r="E29" s="6">
        <v>30</v>
      </c>
      <c r="F29" s="6">
        <v>15</v>
      </c>
      <c r="G29" s="7">
        <f t="shared" si="0"/>
        <v>7.0685999999999999E-2</v>
      </c>
      <c r="H29" s="8">
        <f t="shared" si="1"/>
        <v>0.74220299999999995</v>
      </c>
    </row>
    <row r="30" spans="1:8" ht="14.25" customHeight="1" x14ac:dyDescent="0.3">
      <c r="A30" s="6">
        <v>27</v>
      </c>
      <c r="B30" s="5" t="s">
        <v>17</v>
      </c>
      <c r="C30" s="31" t="s">
        <v>18</v>
      </c>
      <c r="D30" s="9" t="s">
        <v>98</v>
      </c>
      <c r="E30" s="6">
        <v>15</v>
      </c>
      <c r="F30" s="6">
        <v>4</v>
      </c>
      <c r="G30" s="7">
        <f t="shared" si="0"/>
        <v>1.76715E-2</v>
      </c>
      <c r="H30" s="8">
        <f t="shared" si="1"/>
        <v>4.9480199999999995E-2</v>
      </c>
    </row>
    <row r="31" spans="1:8" ht="14.25" customHeight="1" x14ac:dyDescent="0.3">
      <c r="A31" s="6">
        <v>28</v>
      </c>
      <c r="B31" s="5" t="s">
        <v>17</v>
      </c>
      <c r="C31" s="31" t="s">
        <v>18</v>
      </c>
      <c r="D31" s="9" t="s">
        <v>98</v>
      </c>
      <c r="E31" s="6">
        <v>17</v>
      </c>
      <c r="F31" s="6">
        <v>5</v>
      </c>
      <c r="G31" s="7">
        <f t="shared" si="0"/>
        <v>2.2698060000000003E-2</v>
      </c>
      <c r="H31" s="8">
        <f t="shared" si="1"/>
        <v>7.944321E-2</v>
      </c>
    </row>
    <row r="32" spans="1:8" ht="14.25" customHeight="1" x14ac:dyDescent="0.3">
      <c r="A32" s="6">
        <v>29</v>
      </c>
      <c r="B32" s="5" t="s">
        <v>17</v>
      </c>
      <c r="C32" s="31" t="s">
        <v>18</v>
      </c>
      <c r="D32" s="9" t="s">
        <v>98</v>
      </c>
      <c r="E32" s="6">
        <v>15</v>
      </c>
      <c r="F32" s="6">
        <v>5</v>
      </c>
      <c r="G32" s="7">
        <f t="shared" si="0"/>
        <v>1.76715E-2</v>
      </c>
      <c r="H32" s="8">
        <f t="shared" si="1"/>
        <v>6.1850250000000002E-2</v>
      </c>
    </row>
    <row r="33" spans="1:8" ht="14.25" customHeight="1" x14ac:dyDescent="0.3">
      <c r="A33" s="6">
        <v>30</v>
      </c>
      <c r="B33" s="5" t="s">
        <v>17</v>
      </c>
      <c r="C33" s="31" t="s">
        <v>18</v>
      </c>
      <c r="D33" s="9" t="s">
        <v>98</v>
      </c>
      <c r="E33" s="6">
        <v>17</v>
      </c>
      <c r="F33" s="6">
        <v>7</v>
      </c>
      <c r="G33" s="7">
        <f t="shared" si="0"/>
        <v>2.2698060000000003E-2</v>
      </c>
      <c r="H33" s="8">
        <f t="shared" si="1"/>
        <v>0.11122049400000002</v>
      </c>
    </row>
    <row r="34" spans="1:8" ht="14.25" customHeight="1" x14ac:dyDescent="0.3">
      <c r="A34" s="6">
        <v>31</v>
      </c>
      <c r="B34" s="5" t="s">
        <v>20</v>
      </c>
      <c r="C34" s="5" t="s">
        <v>8</v>
      </c>
      <c r="D34" s="31" t="s">
        <v>22</v>
      </c>
      <c r="E34" s="6">
        <v>25</v>
      </c>
      <c r="F34" s="6">
        <v>7</v>
      </c>
      <c r="G34" s="7">
        <f t="shared" si="0"/>
        <v>4.9087499999999999E-2</v>
      </c>
      <c r="H34" s="8">
        <f t="shared" si="1"/>
        <v>0.24052874999999999</v>
      </c>
    </row>
    <row r="35" spans="1:8" ht="14.25" customHeight="1" x14ac:dyDescent="0.3">
      <c r="A35" s="6">
        <v>32</v>
      </c>
      <c r="B35" s="5" t="s">
        <v>17</v>
      </c>
      <c r="C35" s="31" t="s">
        <v>18</v>
      </c>
      <c r="D35" s="9" t="s">
        <v>98</v>
      </c>
      <c r="E35" s="6">
        <v>18</v>
      </c>
      <c r="F35" s="6">
        <v>7</v>
      </c>
      <c r="G35" s="7">
        <f t="shared" si="0"/>
        <v>2.5446959999999998E-2</v>
      </c>
      <c r="H35" s="8">
        <f t="shared" si="1"/>
        <v>0.12469010399999998</v>
      </c>
    </row>
    <row r="36" spans="1:8" ht="14.25" customHeight="1" x14ac:dyDescent="0.3">
      <c r="A36" s="6">
        <v>33</v>
      </c>
      <c r="B36" s="5" t="s">
        <v>17</v>
      </c>
      <c r="C36" s="31" t="s">
        <v>18</v>
      </c>
      <c r="D36" s="9" t="s">
        <v>98</v>
      </c>
      <c r="E36" s="6">
        <v>13</v>
      </c>
      <c r="F36" s="6">
        <v>5</v>
      </c>
      <c r="G36" s="7">
        <f t="shared" ref="G36:G67" si="2">((E36/100)^2)*0.7854</f>
        <v>1.3273260000000002E-2</v>
      </c>
      <c r="H36" s="8">
        <f t="shared" ref="H36:H67" si="3">((E36^2)*3.1416/40000)*F36*0.7</f>
        <v>4.645640999999999E-2</v>
      </c>
    </row>
    <row r="37" spans="1:8" ht="14.25" customHeight="1" x14ac:dyDescent="0.3">
      <c r="A37" s="6">
        <v>34</v>
      </c>
      <c r="B37" s="5" t="s">
        <v>17</v>
      </c>
      <c r="C37" s="31" t="s">
        <v>18</v>
      </c>
      <c r="D37" s="9" t="s">
        <v>98</v>
      </c>
      <c r="E37" s="6">
        <v>10</v>
      </c>
      <c r="F37" s="6">
        <v>7</v>
      </c>
      <c r="G37" s="7">
        <f t="shared" si="2"/>
        <v>7.8540000000000016E-3</v>
      </c>
      <c r="H37" s="8">
        <f t="shared" si="3"/>
        <v>3.8484599999999994E-2</v>
      </c>
    </row>
    <row r="38" spans="1:8" ht="14.25" customHeight="1" x14ac:dyDescent="0.3">
      <c r="A38" s="6">
        <v>35</v>
      </c>
      <c r="B38" s="5" t="s">
        <v>17</v>
      </c>
      <c r="C38" s="31" t="s">
        <v>18</v>
      </c>
      <c r="D38" s="9" t="s">
        <v>98</v>
      </c>
      <c r="E38" s="6">
        <v>12</v>
      </c>
      <c r="F38" s="6">
        <v>4</v>
      </c>
      <c r="G38" s="7">
        <f t="shared" si="2"/>
        <v>1.130976E-2</v>
      </c>
      <c r="H38" s="8">
        <f t="shared" si="3"/>
        <v>3.1667328000000002E-2</v>
      </c>
    </row>
    <row r="39" spans="1:8" ht="14.25" customHeight="1" x14ac:dyDescent="0.3">
      <c r="A39" s="6">
        <v>36</v>
      </c>
      <c r="B39" s="5" t="s">
        <v>17</v>
      </c>
      <c r="C39" s="31" t="s">
        <v>18</v>
      </c>
      <c r="D39" s="9" t="s">
        <v>98</v>
      </c>
      <c r="E39" s="6">
        <v>12</v>
      </c>
      <c r="F39" s="6">
        <v>7</v>
      </c>
      <c r="G39" s="7">
        <f t="shared" si="2"/>
        <v>1.130976E-2</v>
      </c>
      <c r="H39" s="8">
        <f t="shared" si="3"/>
        <v>5.5417823999999997E-2</v>
      </c>
    </row>
    <row r="40" spans="1:8" ht="14.25" customHeight="1" x14ac:dyDescent="0.3">
      <c r="A40" s="6">
        <v>37</v>
      </c>
      <c r="B40" s="5" t="s">
        <v>7</v>
      </c>
      <c r="C40" s="31" t="s">
        <v>8</v>
      </c>
      <c r="D40" s="31" t="s">
        <v>9</v>
      </c>
      <c r="E40" s="6">
        <v>20</v>
      </c>
      <c r="F40" s="6">
        <v>8</v>
      </c>
      <c r="G40" s="7">
        <f t="shared" si="2"/>
        <v>3.1416000000000006E-2</v>
      </c>
      <c r="H40" s="8">
        <f t="shared" si="3"/>
        <v>0.17592959999999999</v>
      </c>
    </row>
    <row r="41" spans="1:8" ht="14.25" customHeight="1" x14ac:dyDescent="0.3">
      <c r="A41" s="6">
        <v>38</v>
      </c>
      <c r="B41" s="5" t="s">
        <v>20</v>
      </c>
      <c r="C41" s="5" t="s">
        <v>8</v>
      </c>
      <c r="D41" s="31" t="s">
        <v>22</v>
      </c>
      <c r="E41" s="6">
        <v>20</v>
      </c>
      <c r="F41" s="6">
        <v>9</v>
      </c>
      <c r="G41" s="7">
        <f t="shared" si="2"/>
        <v>3.1416000000000006E-2</v>
      </c>
      <c r="H41" s="8">
        <f t="shared" si="3"/>
        <v>0.19792079999999998</v>
      </c>
    </row>
    <row r="42" spans="1:8" ht="14.25" customHeight="1" x14ac:dyDescent="0.3">
      <c r="A42" s="6">
        <v>39</v>
      </c>
      <c r="B42" s="5" t="s">
        <v>17</v>
      </c>
      <c r="C42" s="31" t="s">
        <v>18</v>
      </c>
      <c r="D42" s="9" t="s">
        <v>98</v>
      </c>
      <c r="E42" s="6">
        <v>11</v>
      </c>
      <c r="F42" s="6">
        <v>8</v>
      </c>
      <c r="G42" s="7">
        <f t="shared" si="2"/>
        <v>9.503339999999999E-3</v>
      </c>
      <c r="H42" s="8">
        <f t="shared" si="3"/>
        <v>5.3218703999999999E-2</v>
      </c>
    </row>
    <row r="43" spans="1:8" ht="14.25" customHeight="1" x14ac:dyDescent="0.3">
      <c r="A43" s="6">
        <v>40</v>
      </c>
      <c r="B43" s="5" t="s">
        <v>17</v>
      </c>
      <c r="C43" s="31" t="s">
        <v>18</v>
      </c>
      <c r="D43" s="9" t="s">
        <v>98</v>
      </c>
      <c r="E43" s="6">
        <v>12</v>
      </c>
      <c r="F43" s="6">
        <v>6</v>
      </c>
      <c r="G43" s="7">
        <f t="shared" si="2"/>
        <v>1.130976E-2</v>
      </c>
      <c r="H43" s="8">
        <f t="shared" si="3"/>
        <v>4.7500991999999999E-2</v>
      </c>
    </row>
    <row r="44" spans="1:8" ht="14.25" customHeight="1" x14ac:dyDescent="0.3">
      <c r="A44" s="6">
        <v>41</v>
      </c>
      <c r="B44" s="5" t="s">
        <v>17</v>
      </c>
      <c r="C44" s="31" t="s">
        <v>18</v>
      </c>
      <c r="D44" s="9" t="s">
        <v>98</v>
      </c>
      <c r="E44" s="6">
        <v>11</v>
      </c>
      <c r="F44" s="6">
        <v>5</v>
      </c>
      <c r="G44" s="7">
        <f t="shared" si="2"/>
        <v>9.503339999999999E-3</v>
      </c>
      <c r="H44" s="8">
        <f t="shared" si="3"/>
        <v>3.3261689999999997E-2</v>
      </c>
    </row>
    <row r="45" spans="1:8" ht="14.25" customHeight="1" x14ac:dyDescent="0.3">
      <c r="A45" s="6">
        <v>42</v>
      </c>
      <c r="B45" s="5" t="s">
        <v>17</v>
      </c>
      <c r="C45" s="31" t="s">
        <v>18</v>
      </c>
      <c r="D45" s="9" t="s">
        <v>98</v>
      </c>
      <c r="E45" s="6">
        <v>13</v>
      </c>
      <c r="F45" s="6">
        <v>7</v>
      </c>
      <c r="G45" s="7">
        <f t="shared" si="2"/>
        <v>1.3273260000000002E-2</v>
      </c>
      <c r="H45" s="8">
        <f t="shared" si="3"/>
        <v>6.5038973999999986E-2</v>
      </c>
    </row>
    <row r="46" spans="1:8" ht="14.25" customHeight="1" x14ac:dyDescent="0.3">
      <c r="A46" s="6">
        <v>43</v>
      </c>
      <c r="B46" s="5" t="s">
        <v>17</v>
      </c>
      <c r="C46" s="31" t="s">
        <v>18</v>
      </c>
      <c r="D46" s="9" t="s">
        <v>98</v>
      </c>
      <c r="E46" s="6">
        <v>13</v>
      </c>
      <c r="F46" s="6">
        <v>7</v>
      </c>
      <c r="G46" s="7">
        <f t="shared" si="2"/>
        <v>1.3273260000000002E-2</v>
      </c>
      <c r="H46" s="8">
        <f t="shared" si="3"/>
        <v>6.5038973999999986E-2</v>
      </c>
    </row>
    <row r="47" spans="1:8" ht="14.25" customHeight="1" x14ac:dyDescent="0.3">
      <c r="A47" s="6">
        <v>44</v>
      </c>
      <c r="B47" s="5" t="s">
        <v>95</v>
      </c>
      <c r="C47" s="5" t="s">
        <v>11</v>
      </c>
      <c r="D47" s="9" t="s">
        <v>97</v>
      </c>
      <c r="E47" s="6">
        <v>15</v>
      </c>
      <c r="F47" s="6">
        <v>7</v>
      </c>
      <c r="G47" s="7">
        <f t="shared" si="2"/>
        <v>1.76715E-2</v>
      </c>
      <c r="H47" s="8">
        <f t="shared" si="3"/>
        <v>8.6590349999999983E-2</v>
      </c>
    </row>
    <row r="48" spans="1:8" ht="14.25" customHeight="1" x14ac:dyDescent="0.3">
      <c r="A48" s="6">
        <v>45</v>
      </c>
      <c r="B48" s="5" t="s">
        <v>17</v>
      </c>
      <c r="C48" s="31" t="s">
        <v>18</v>
      </c>
      <c r="D48" s="9" t="s">
        <v>98</v>
      </c>
      <c r="E48" s="6">
        <v>14</v>
      </c>
      <c r="F48" s="6">
        <v>5</v>
      </c>
      <c r="G48" s="7">
        <f t="shared" si="2"/>
        <v>1.5393840000000002E-2</v>
      </c>
      <c r="H48" s="8">
        <f t="shared" si="3"/>
        <v>5.387844E-2</v>
      </c>
    </row>
    <row r="49" spans="1:8" ht="14.25" customHeight="1" x14ac:dyDescent="0.3">
      <c r="A49" s="6">
        <v>46</v>
      </c>
      <c r="B49" s="5" t="s">
        <v>17</v>
      </c>
      <c r="C49" s="31" t="s">
        <v>18</v>
      </c>
      <c r="D49" s="9" t="s">
        <v>98</v>
      </c>
      <c r="E49" s="6">
        <v>13</v>
      </c>
      <c r="F49" s="6">
        <v>4</v>
      </c>
      <c r="G49" s="7">
        <f t="shared" si="2"/>
        <v>1.3273260000000002E-2</v>
      </c>
      <c r="H49" s="8">
        <f t="shared" si="3"/>
        <v>3.7165127999999992E-2</v>
      </c>
    </row>
    <row r="50" spans="1:8" ht="14.25" customHeight="1" x14ac:dyDescent="0.3">
      <c r="A50" s="6">
        <v>47</v>
      </c>
      <c r="B50" s="5" t="s">
        <v>17</v>
      </c>
      <c r="C50" s="31" t="s">
        <v>18</v>
      </c>
      <c r="D50" s="9" t="s">
        <v>98</v>
      </c>
      <c r="E50" s="6">
        <v>18</v>
      </c>
      <c r="F50" s="6">
        <v>8</v>
      </c>
      <c r="G50" s="7">
        <f t="shared" si="2"/>
        <v>2.5446959999999998E-2</v>
      </c>
      <c r="H50" s="8">
        <f t="shared" si="3"/>
        <v>0.14250297599999998</v>
      </c>
    </row>
    <row r="51" spans="1:8" ht="14.25" customHeight="1" x14ac:dyDescent="0.3">
      <c r="A51" s="6">
        <v>48</v>
      </c>
      <c r="B51" s="5" t="s">
        <v>17</v>
      </c>
      <c r="C51" s="31" t="s">
        <v>18</v>
      </c>
      <c r="D51" s="9" t="s">
        <v>98</v>
      </c>
      <c r="E51" s="6">
        <v>16</v>
      </c>
      <c r="F51" s="6">
        <v>4</v>
      </c>
      <c r="G51" s="7">
        <f t="shared" si="2"/>
        <v>2.0106240000000001E-2</v>
      </c>
      <c r="H51" s="8">
        <f t="shared" si="3"/>
        <v>5.6297472000000001E-2</v>
      </c>
    </row>
    <row r="52" spans="1:8" ht="14.25" customHeight="1" x14ac:dyDescent="0.3">
      <c r="A52" s="6">
        <v>49</v>
      </c>
      <c r="B52" s="5" t="s">
        <v>20</v>
      </c>
      <c r="C52" s="5" t="s">
        <v>8</v>
      </c>
      <c r="D52" s="31" t="s">
        <v>22</v>
      </c>
      <c r="E52" s="6">
        <v>60</v>
      </c>
      <c r="F52" s="6">
        <v>12</v>
      </c>
      <c r="G52" s="7">
        <f t="shared" si="2"/>
        <v>0.282744</v>
      </c>
      <c r="H52" s="8">
        <f t="shared" si="3"/>
        <v>2.3750495999999996</v>
      </c>
    </row>
    <row r="53" spans="1:8" ht="14.25" customHeight="1" x14ac:dyDescent="0.3">
      <c r="A53" s="6">
        <v>50</v>
      </c>
      <c r="B53" s="5" t="s">
        <v>17</v>
      </c>
      <c r="C53" s="31" t="s">
        <v>18</v>
      </c>
      <c r="D53" s="9" t="s">
        <v>98</v>
      </c>
      <c r="E53" s="6">
        <v>13</v>
      </c>
      <c r="F53" s="6">
        <v>6</v>
      </c>
      <c r="G53" s="7">
        <f t="shared" si="2"/>
        <v>1.3273260000000002E-2</v>
      </c>
      <c r="H53" s="8">
        <f t="shared" si="3"/>
        <v>5.5747691999999995E-2</v>
      </c>
    </row>
    <row r="54" spans="1:8" ht="14.25" customHeight="1" x14ac:dyDescent="0.3">
      <c r="A54" s="6">
        <v>51</v>
      </c>
      <c r="B54" s="5" t="s">
        <v>20</v>
      </c>
      <c r="C54" s="5" t="s">
        <v>8</v>
      </c>
      <c r="D54" s="31" t="s">
        <v>22</v>
      </c>
      <c r="E54" s="6">
        <v>19</v>
      </c>
      <c r="F54" s="6">
        <v>4</v>
      </c>
      <c r="G54" s="7">
        <f t="shared" si="2"/>
        <v>2.835294E-2</v>
      </c>
      <c r="H54" s="8">
        <f t="shared" si="3"/>
        <v>7.9388231999999989E-2</v>
      </c>
    </row>
    <row r="55" spans="1:8" ht="14.25" customHeight="1" x14ac:dyDescent="0.3">
      <c r="A55" s="6">
        <v>52</v>
      </c>
      <c r="B55" s="5" t="s">
        <v>17</v>
      </c>
      <c r="C55" s="31" t="s">
        <v>18</v>
      </c>
      <c r="D55" s="9" t="s">
        <v>98</v>
      </c>
      <c r="E55" s="6">
        <v>21</v>
      </c>
      <c r="F55" s="6">
        <v>7</v>
      </c>
      <c r="G55" s="7">
        <f t="shared" si="2"/>
        <v>3.4636139999999996E-2</v>
      </c>
      <c r="H55" s="8">
        <f t="shared" si="3"/>
        <v>0.16971708599999999</v>
      </c>
    </row>
    <row r="56" spans="1:8" ht="14.25" customHeight="1" x14ac:dyDescent="0.3">
      <c r="A56" s="6">
        <v>53</v>
      </c>
      <c r="B56" s="5" t="s">
        <v>17</v>
      </c>
      <c r="C56" s="31" t="s">
        <v>18</v>
      </c>
      <c r="D56" s="9" t="s">
        <v>98</v>
      </c>
      <c r="E56" s="6">
        <v>17</v>
      </c>
      <c r="F56" s="6">
        <v>8</v>
      </c>
      <c r="G56" s="7">
        <f t="shared" si="2"/>
        <v>2.2698060000000003E-2</v>
      </c>
      <c r="H56" s="8">
        <f t="shared" si="3"/>
        <v>0.12710913600000001</v>
      </c>
    </row>
    <row r="57" spans="1:8" ht="14.25" customHeight="1" x14ac:dyDescent="0.3">
      <c r="A57" s="6">
        <v>54</v>
      </c>
      <c r="B57" s="5" t="s">
        <v>20</v>
      </c>
      <c r="C57" s="5" t="s">
        <v>8</v>
      </c>
      <c r="D57" s="31" t="s">
        <v>22</v>
      </c>
      <c r="E57" s="6">
        <v>40</v>
      </c>
      <c r="F57" s="6">
        <v>8</v>
      </c>
      <c r="G57" s="7">
        <f t="shared" si="2"/>
        <v>0.12566400000000003</v>
      </c>
      <c r="H57" s="8">
        <f t="shared" si="3"/>
        <v>0.70371839999999997</v>
      </c>
    </row>
    <row r="58" spans="1:8" ht="14.25" customHeight="1" x14ac:dyDescent="0.3">
      <c r="A58" s="6">
        <v>55</v>
      </c>
      <c r="B58" s="5" t="s">
        <v>17</v>
      </c>
      <c r="C58" s="31" t="s">
        <v>18</v>
      </c>
      <c r="D58" s="9" t="s">
        <v>98</v>
      </c>
      <c r="E58" s="6">
        <v>16</v>
      </c>
      <c r="F58" s="6">
        <v>6</v>
      </c>
      <c r="G58" s="7">
        <f t="shared" si="2"/>
        <v>2.0106240000000001E-2</v>
      </c>
      <c r="H58" s="8">
        <f t="shared" si="3"/>
        <v>8.4446208000000009E-2</v>
      </c>
    </row>
    <row r="59" spans="1:8" ht="14.25" customHeight="1" x14ac:dyDescent="0.3">
      <c r="A59" s="6">
        <v>56</v>
      </c>
      <c r="B59" s="5" t="s">
        <v>20</v>
      </c>
      <c r="C59" s="5" t="s">
        <v>8</v>
      </c>
      <c r="D59" s="31" t="s">
        <v>22</v>
      </c>
      <c r="E59" s="6">
        <v>16</v>
      </c>
      <c r="F59" s="6">
        <v>6</v>
      </c>
      <c r="G59" s="7">
        <f t="shared" si="2"/>
        <v>2.0106240000000001E-2</v>
      </c>
      <c r="H59" s="8">
        <f t="shared" si="3"/>
        <v>8.4446208000000009E-2</v>
      </c>
    </row>
    <row r="60" spans="1:8" ht="14.25" customHeight="1" x14ac:dyDescent="0.3">
      <c r="A60" s="6">
        <v>57</v>
      </c>
      <c r="B60" s="5" t="s">
        <v>17</v>
      </c>
      <c r="C60" s="31" t="s">
        <v>18</v>
      </c>
      <c r="D60" s="9" t="s">
        <v>98</v>
      </c>
      <c r="E60" s="6">
        <v>10</v>
      </c>
      <c r="F60" s="6">
        <v>3</v>
      </c>
      <c r="G60" s="7">
        <f t="shared" si="2"/>
        <v>7.8540000000000016E-3</v>
      </c>
      <c r="H60" s="8">
        <f t="shared" si="3"/>
        <v>1.6493399999999998E-2</v>
      </c>
    </row>
    <row r="61" spans="1:8" ht="14.25" customHeight="1" x14ac:dyDescent="0.3">
      <c r="A61" s="6">
        <v>58</v>
      </c>
      <c r="B61" s="5" t="s">
        <v>7</v>
      </c>
      <c r="C61" s="31" t="s">
        <v>8</v>
      </c>
      <c r="D61" s="31" t="s">
        <v>9</v>
      </c>
      <c r="E61" s="6">
        <v>17</v>
      </c>
      <c r="F61" s="6">
        <v>6</v>
      </c>
      <c r="G61" s="7">
        <f t="shared" si="2"/>
        <v>2.2698060000000003E-2</v>
      </c>
      <c r="H61" s="8">
        <f t="shared" si="3"/>
        <v>9.5331851999999995E-2</v>
      </c>
    </row>
    <row r="62" spans="1:8" ht="14.25" customHeight="1" x14ac:dyDescent="0.3">
      <c r="A62" s="6">
        <v>59</v>
      </c>
      <c r="B62" s="5" t="s">
        <v>17</v>
      </c>
      <c r="C62" s="31" t="s">
        <v>18</v>
      </c>
      <c r="D62" s="9" t="s">
        <v>98</v>
      </c>
      <c r="E62" s="6">
        <v>18</v>
      </c>
      <c r="F62" s="6">
        <v>7</v>
      </c>
      <c r="G62" s="7">
        <f t="shared" si="2"/>
        <v>2.5446959999999998E-2</v>
      </c>
      <c r="H62" s="8">
        <f t="shared" si="3"/>
        <v>0.12469010399999998</v>
      </c>
    </row>
    <row r="63" spans="1:8" ht="14.25" customHeight="1" x14ac:dyDescent="0.3">
      <c r="A63" s="6">
        <v>60</v>
      </c>
      <c r="B63" s="5" t="s">
        <v>20</v>
      </c>
      <c r="C63" s="5" t="s">
        <v>8</v>
      </c>
      <c r="D63" s="31" t="s">
        <v>22</v>
      </c>
      <c r="E63" s="6">
        <v>35</v>
      </c>
      <c r="F63" s="6">
        <v>8</v>
      </c>
      <c r="G63" s="7">
        <f t="shared" si="2"/>
        <v>9.6211499999999991E-2</v>
      </c>
      <c r="H63" s="8">
        <f t="shared" si="3"/>
        <v>0.53878439999999994</v>
      </c>
    </row>
    <row r="64" spans="1:8" ht="14.25" customHeight="1" x14ac:dyDescent="0.3">
      <c r="A64" s="6">
        <v>61</v>
      </c>
      <c r="B64" s="5" t="s">
        <v>17</v>
      </c>
      <c r="C64" s="31" t="s">
        <v>18</v>
      </c>
      <c r="D64" s="9" t="s">
        <v>98</v>
      </c>
      <c r="E64" s="6">
        <v>18</v>
      </c>
      <c r="F64" s="6">
        <v>7</v>
      </c>
      <c r="G64" s="7">
        <f t="shared" si="2"/>
        <v>2.5446959999999998E-2</v>
      </c>
      <c r="H64" s="8">
        <f t="shared" si="3"/>
        <v>0.12469010399999998</v>
      </c>
    </row>
    <row r="65" spans="1:8" ht="14.25" customHeight="1" x14ac:dyDescent="0.3">
      <c r="A65" s="6">
        <v>62</v>
      </c>
      <c r="B65" s="5" t="s">
        <v>7</v>
      </c>
      <c r="C65" s="31" t="s">
        <v>8</v>
      </c>
      <c r="D65" s="31" t="s">
        <v>9</v>
      </c>
      <c r="E65" s="6">
        <v>13</v>
      </c>
      <c r="F65" s="6">
        <v>6</v>
      </c>
      <c r="G65" s="7">
        <f t="shared" si="2"/>
        <v>1.3273260000000002E-2</v>
      </c>
      <c r="H65" s="8">
        <f t="shared" si="3"/>
        <v>5.5747691999999995E-2</v>
      </c>
    </row>
    <row r="66" spans="1:8" ht="14.25" customHeight="1" x14ac:dyDescent="0.3">
      <c r="A66" s="6">
        <v>63</v>
      </c>
      <c r="B66" s="5" t="s">
        <v>20</v>
      </c>
      <c r="C66" s="5" t="s">
        <v>8</v>
      </c>
      <c r="D66" s="31" t="s">
        <v>22</v>
      </c>
      <c r="E66" s="6">
        <v>20</v>
      </c>
      <c r="F66" s="6">
        <v>3</v>
      </c>
      <c r="G66" s="7">
        <f t="shared" si="2"/>
        <v>3.1416000000000006E-2</v>
      </c>
      <c r="H66" s="8">
        <f t="shared" si="3"/>
        <v>6.5973599999999993E-2</v>
      </c>
    </row>
    <row r="67" spans="1:8" ht="14.25" customHeight="1" x14ac:dyDescent="0.3">
      <c r="A67" s="6">
        <v>64</v>
      </c>
      <c r="B67" s="5" t="s">
        <v>17</v>
      </c>
      <c r="C67" s="31" t="s">
        <v>18</v>
      </c>
      <c r="D67" s="9" t="s">
        <v>98</v>
      </c>
      <c r="E67" s="6">
        <v>12</v>
      </c>
      <c r="F67" s="6">
        <v>3</v>
      </c>
      <c r="G67" s="7">
        <f t="shared" si="2"/>
        <v>1.130976E-2</v>
      </c>
      <c r="H67" s="8">
        <f t="shared" si="3"/>
        <v>2.3750495999999999E-2</v>
      </c>
    </row>
    <row r="68" spans="1:8" ht="14.25" customHeight="1" x14ac:dyDescent="0.3">
      <c r="A68" s="6">
        <v>65</v>
      </c>
      <c r="B68" s="5" t="s">
        <v>17</v>
      </c>
      <c r="C68" s="31" t="s">
        <v>18</v>
      </c>
      <c r="D68" s="9" t="s">
        <v>98</v>
      </c>
      <c r="E68" s="6">
        <v>10</v>
      </c>
      <c r="F68" s="6">
        <v>5</v>
      </c>
      <c r="G68" s="7">
        <f t="shared" ref="G68:G99" si="4">((E68/100)^2)*0.7854</f>
        <v>7.8540000000000016E-3</v>
      </c>
      <c r="H68" s="8">
        <f t="shared" ref="H68:H99" si="5">((E68^2)*3.1416/40000)*F68*0.7</f>
        <v>2.7488999999999996E-2</v>
      </c>
    </row>
    <row r="69" spans="1:8" ht="14.25" customHeight="1" x14ac:dyDescent="0.3">
      <c r="A69" s="6">
        <v>66</v>
      </c>
      <c r="B69" s="5" t="s">
        <v>17</v>
      </c>
      <c r="C69" s="31" t="s">
        <v>18</v>
      </c>
      <c r="D69" s="9" t="s">
        <v>98</v>
      </c>
      <c r="E69" s="6">
        <v>13</v>
      </c>
      <c r="F69" s="6">
        <v>4</v>
      </c>
      <c r="G69" s="7">
        <f t="shared" si="4"/>
        <v>1.3273260000000002E-2</v>
      </c>
      <c r="H69" s="8">
        <f t="shared" si="5"/>
        <v>3.7165127999999992E-2</v>
      </c>
    </row>
    <row r="70" spans="1:8" ht="14.25" customHeight="1" x14ac:dyDescent="0.3">
      <c r="A70" s="6">
        <v>67</v>
      </c>
      <c r="B70" s="5" t="s">
        <v>17</v>
      </c>
      <c r="C70" s="31" t="s">
        <v>18</v>
      </c>
      <c r="D70" s="9" t="s">
        <v>98</v>
      </c>
      <c r="E70" s="6">
        <v>20</v>
      </c>
      <c r="F70" s="6">
        <v>6</v>
      </c>
      <c r="G70" s="7">
        <f t="shared" si="4"/>
        <v>3.1416000000000006E-2</v>
      </c>
      <c r="H70" s="8">
        <f t="shared" si="5"/>
        <v>0.13194719999999999</v>
      </c>
    </row>
    <row r="71" spans="1:8" ht="14.25" customHeight="1" x14ac:dyDescent="0.3">
      <c r="A71" s="6">
        <v>68</v>
      </c>
      <c r="B71" s="5" t="s">
        <v>20</v>
      </c>
      <c r="C71" s="5" t="s">
        <v>8</v>
      </c>
      <c r="D71" s="31" t="s">
        <v>22</v>
      </c>
      <c r="E71" s="6">
        <v>20</v>
      </c>
      <c r="F71" s="6">
        <v>6</v>
      </c>
      <c r="G71" s="7">
        <f t="shared" si="4"/>
        <v>3.1416000000000006E-2</v>
      </c>
      <c r="H71" s="8">
        <f t="shared" si="5"/>
        <v>0.13194719999999999</v>
      </c>
    </row>
    <row r="72" spans="1:8" ht="14.25" customHeight="1" x14ac:dyDescent="0.3">
      <c r="A72" s="6">
        <v>69</v>
      </c>
      <c r="B72" s="5" t="s">
        <v>17</v>
      </c>
      <c r="C72" s="31" t="s">
        <v>18</v>
      </c>
      <c r="D72" s="9" t="s">
        <v>98</v>
      </c>
      <c r="E72" s="6">
        <v>23</v>
      </c>
      <c r="F72" s="6">
        <v>8</v>
      </c>
      <c r="G72" s="7">
        <f t="shared" si="4"/>
        <v>4.154766E-2</v>
      </c>
      <c r="H72" s="8">
        <f t="shared" si="5"/>
        <v>0.23266689599999998</v>
      </c>
    </row>
    <row r="73" spans="1:8" ht="14.25" customHeight="1" x14ac:dyDescent="0.3">
      <c r="A73" s="6">
        <v>70</v>
      </c>
      <c r="B73" s="5" t="s">
        <v>7</v>
      </c>
      <c r="C73" s="31" t="s">
        <v>8</v>
      </c>
      <c r="D73" s="31" t="s">
        <v>9</v>
      </c>
      <c r="E73" s="6">
        <v>16</v>
      </c>
      <c r="F73" s="6">
        <v>7</v>
      </c>
      <c r="G73" s="7">
        <f t="shared" si="4"/>
        <v>2.0106240000000001E-2</v>
      </c>
      <c r="H73" s="8">
        <f t="shared" si="5"/>
        <v>9.8520575999999999E-2</v>
      </c>
    </row>
    <row r="74" spans="1:8" ht="14.25" customHeight="1" x14ac:dyDescent="0.3">
      <c r="A74" s="6">
        <v>71</v>
      </c>
      <c r="B74" s="5" t="s">
        <v>17</v>
      </c>
      <c r="C74" s="31" t="s">
        <v>18</v>
      </c>
      <c r="D74" s="9" t="s">
        <v>98</v>
      </c>
      <c r="E74" s="6">
        <v>10</v>
      </c>
      <c r="F74" s="6">
        <v>3</v>
      </c>
      <c r="G74" s="7">
        <f t="shared" si="4"/>
        <v>7.8540000000000016E-3</v>
      </c>
      <c r="H74" s="8">
        <f t="shared" si="5"/>
        <v>1.6493399999999998E-2</v>
      </c>
    </row>
    <row r="75" spans="1:8" ht="14.25" customHeight="1" x14ac:dyDescent="0.3">
      <c r="A75" s="6">
        <v>72</v>
      </c>
      <c r="B75" s="5" t="s">
        <v>20</v>
      </c>
      <c r="C75" s="5" t="s">
        <v>8</v>
      </c>
      <c r="D75" s="31" t="s">
        <v>22</v>
      </c>
      <c r="E75" s="6">
        <v>20</v>
      </c>
      <c r="F75" s="6">
        <v>4</v>
      </c>
      <c r="G75" s="7">
        <f t="shared" si="4"/>
        <v>3.1416000000000006E-2</v>
      </c>
      <c r="H75" s="8">
        <f t="shared" si="5"/>
        <v>8.7964799999999996E-2</v>
      </c>
    </row>
    <row r="76" spans="1:8" ht="14.25" customHeight="1" x14ac:dyDescent="0.3">
      <c r="A76" s="6">
        <v>73</v>
      </c>
      <c r="B76" s="5" t="s">
        <v>20</v>
      </c>
      <c r="C76" s="5" t="s">
        <v>8</v>
      </c>
      <c r="D76" s="31" t="s">
        <v>22</v>
      </c>
      <c r="E76" s="6">
        <v>30</v>
      </c>
      <c r="F76" s="6">
        <v>6</v>
      </c>
      <c r="G76" s="7">
        <f t="shared" si="4"/>
        <v>7.0685999999999999E-2</v>
      </c>
      <c r="H76" s="8">
        <f t="shared" si="5"/>
        <v>0.29688119999999996</v>
      </c>
    </row>
    <row r="77" spans="1:8" ht="14.25" customHeight="1" x14ac:dyDescent="0.3">
      <c r="A77" s="6">
        <v>74</v>
      </c>
      <c r="B77" s="5" t="s">
        <v>20</v>
      </c>
      <c r="C77" s="5" t="s">
        <v>8</v>
      </c>
      <c r="D77" s="31" t="s">
        <v>22</v>
      </c>
      <c r="E77" s="6">
        <v>25</v>
      </c>
      <c r="F77" s="6">
        <v>6</v>
      </c>
      <c r="G77" s="7">
        <f t="shared" si="4"/>
        <v>4.9087499999999999E-2</v>
      </c>
      <c r="H77" s="8">
        <f t="shared" si="5"/>
        <v>0.20616749999999998</v>
      </c>
    </row>
    <row r="78" spans="1:8" ht="14.25" customHeight="1" x14ac:dyDescent="0.3">
      <c r="A78" s="6">
        <v>75</v>
      </c>
      <c r="B78" s="5" t="s">
        <v>20</v>
      </c>
      <c r="C78" s="5" t="s">
        <v>8</v>
      </c>
      <c r="D78" s="31" t="s">
        <v>22</v>
      </c>
      <c r="E78" s="6">
        <v>27</v>
      </c>
      <c r="F78" s="6">
        <v>6</v>
      </c>
      <c r="G78" s="7">
        <f t="shared" si="4"/>
        <v>5.7255660000000007E-2</v>
      </c>
      <c r="H78" s="8">
        <f t="shared" si="5"/>
        <v>0.240473772</v>
      </c>
    </row>
    <row r="79" spans="1:8" ht="14.25" customHeight="1" x14ac:dyDescent="0.3">
      <c r="A79" s="6">
        <v>76</v>
      </c>
      <c r="B79" s="5" t="s">
        <v>20</v>
      </c>
      <c r="C79" s="5" t="s">
        <v>8</v>
      </c>
      <c r="D79" s="31" t="s">
        <v>22</v>
      </c>
      <c r="E79" s="6">
        <v>16</v>
      </c>
      <c r="F79" s="6">
        <v>4</v>
      </c>
      <c r="G79" s="7">
        <f t="shared" si="4"/>
        <v>2.0106240000000001E-2</v>
      </c>
      <c r="H79" s="8">
        <f t="shared" si="5"/>
        <v>5.6297472000000001E-2</v>
      </c>
    </row>
    <row r="80" spans="1:8" ht="14.25" customHeight="1" x14ac:dyDescent="0.3">
      <c r="A80" s="6">
        <v>77</v>
      </c>
      <c r="B80" s="5" t="s">
        <v>17</v>
      </c>
      <c r="C80" s="31" t="s">
        <v>18</v>
      </c>
      <c r="D80" s="9" t="s">
        <v>98</v>
      </c>
      <c r="E80" s="6">
        <v>19</v>
      </c>
      <c r="F80" s="6">
        <v>8</v>
      </c>
      <c r="G80" s="7">
        <f t="shared" si="4"/>
        <v>2.835294E-2</v>
      </c>
      <c r="H80" s="8">
        <f t="shared" si="5"/>
        <v>0.15877646399999998</v>
      </c>
    </row>
    <row r="81" spans="1:8" ht="14.25" customHeight="1" x14ac:dyDescent="0.3">
      <c r="A81" s="6">
        <v>78</v>
      </c>
      <c r="B81" s="5" t="s">
        <v>17</v>
      </c>
      <c r="C81" s="31" t="s">
        <v>18</v>
      </c>
      <c r="D81" s="9" t="s">
        <v>98</v>
      </c>
      <c r="E81" s="6">
        <v>30</v>
      </c>
      <c r="F81" s="6">
        <v>9</v>
      </c>
      <c r="G81" s="7">
        <f t="shared" si="4"/>
        <v>7.0685999999999999E-2</v>
      </c>
      <c r="H81" s="8">
        <f t="shared" si="5"/>
        <v>0.44532179999999999</v>
      </c>
    </row>
    <row r="82" spans="1:8" ht="14.25" customHeight="1" x14ac:dyDescent="0.3">
      <c r="A82" s="6">
        <v>79</v>
      </c>
      <c r="B82" s="5" t="s">
        <v>20</v>
      </c>
      <c r="C82" s="5" t="s">
        <v>8</v>
      </c>
      <c r="D82" s="31" t="s">
        <v>22</v>
      </c>
      <c r="E82" s="6">
        <v>25</v>
      </c>
      <c r="F82" s="6">
        <v>9</v>
      </c>
      <c r="G82" s="7">
        <f t="shared" si="4"/>
        <v>4.9087499999999999E-2</v>
      </c>
      <c r="H82" s="8">
        <f t="shared" si="5"/>
        <v>0.30925124999999998</v>
      </c>
    </row>
    <row r="83" spans="1:8" ht="14.25" customHeight="1" x14ac:dyDescent="0.3">
      <c r="A83" s="6">
        <v>80</v>
      </c>
      <c r="B83" s="5" t="s">
        <v>20</v>
      </c>
      <c r="C83" s="5" t="s">
        <v>8</v>
      </c>
      <c r="D83" s="31" t="s">
        <v>22</v>
      </c>
      <c r="E83" s="6">
        <v>35</v>
      </c>
      <c r="F83" s="6">
        <v>7</v>
      </c>
      <c r="G83" s="7">
        <f t="shared" si="4"/>
        <v>9.6211499999999991E-2</v>
      </c>
      <c r="H83" s="8">
        <f t="shared" si="5"/>
        <v>0.47143635</v>
      </c>
    </row>
    <row r="84" spans="1:8" ht="14.25" customHeight="1" x14ac:dyDescent="0.3">
      <c r="A84" s="6">
        <v>81</v>
      </c>
      <c r="B84" s="5" t="s">
        <v>17</v>
      </c>
      <c r="C84" s="31" t="s">
        <v>18</v>
      </c>
      <c r="D84" s="9" t="s">
        <v>98</v>
      </c>
      <c r="E84" s="6">
        <v>30</v>
      </c>
      <c r="F84" s="6">
        <v>8</v>
      </c>
      <c r="G84" s="7">
        <f t="shared" si="4"/>
        <v>7.0685999999999999E-2</v>
      </c>
      <c r="H84" s="8">
        <f t="shared" si="5"/>
        <v>0.39584159999999996</v>
      </c>
    </row>
    <row r="85" spans="1:8" ht="14.25" customHeight="1" x14ac:dyDescent="0.3">
      <c r="A85" s="6">
        <v>82</v>
      </c>
      <c r="B85" s="5" t="s">
        <v>20</v>
      </c>
      <c r="C85" s="5" t="s">
        <v>8</v>
      </c>
      <c r="D85" s="31" t="s">
        <v>22</v>
      </c>
      <c r="E85" s="6">
        <v>50</v>
      </c>
      <c r="F85" s="6">
        <v>6</v>
      </c>
      <c r="G85" s="7">
        <f t="shared" si="4"/>
        <v>0.19635</v>
      </c>
      <c r="H85" s="8">
        <f t="shared" si="5"/>
        <v>0.8246699999999999</v>
      </c>
    </row>
    <row r="86" spans="1:8" ht="14.25" customHeight="1" x14ac:dyDescent="0.3">
      <c r="A86" s="6">
        <v>83</v>
      </c>
      <c r="B86" s="5" t="s">
        <v>17</v>
      </c>
      <c r="C86" s="31" t="s">
        <v>18</v>
      </c>
      <c r="D86" s="9" t="s">
        <v>98</v>
      </c>
      <c r="E86" s="6">
        <v>13</v>
      </c>
      <c r="F86" s="6">
        <v>7</v>
      </c>
      <c r="G86" s="7">
        <f t="shared" si="4"/>
        <v>1.3273260000000002E-2</v>
      </c>
      <c r="H86" s="8">
        <f t="shared" si="5"/>
        <v>6.5038973999999986E-2</v>
      </c>
    </row>
    <row r="87" spans="1:8" ht="14.25" customHeight="1" x14ac:dyDescent="0.3">
      <c r="A87" s="6">
        <v>84</v>
      </c>
      <c r="B87" s="5" t="s">
        <v>17</v>
      </c>
      <c r="C87" s="31" t="s">
        <v>18</v>
      </c>
      <c r="D87" s="9" t="s">
        <v>98</v>
      </c>
      <c r="E87" s="6">
        <v>15</v>
      </c>
      <c r="F87" s="6">
        <v>6</v>
      </c>
      <c r="G87" s="7">
        <f t="shared" si="4"/>
        <v>1.76715E-2</v>
      </c>
      <c r="H87" s="8">
        <f t="shared" si="5"/>
        <v>7.4220299999999989E-2</v>
      </c>
    </row>
    <row r="88" spans="1:8" ht="14.25" customHeight="1" x14ac:dyDescent="0.3">
      <c r="A88" s="6">
        <v>85</v>
      </c>
      <c r="B88" s="5" t="s">
        <v>20</v>
      </c>
      <c r="C88" s="5" t="s">
        <v>8</v>
      </c>
      <c r="D88" s="31" t="s">
        <v>22</v>
      </c>
      <c r="E88" s="6">
        <v>16</v>
      </c>
      <c r="F88" s="6">
        <v>4</v>
      </c>
      <c r="G88" s="7">
        <f t="shared" si="4"/>
        <v>2.0106240000000001E-2</v>
      </c>
      <c r="H88" s="8">
        <f t="shared" si="5"/>
        <v>5.6297472000000001E-2</v>
      </c>
    </row>
    <row r="89" spans="1:8" ht="14.25" customHeight="1" x14ac:dyDescent="0.3">
      <c r="A89" s="6">
        <v>86</v>
      </c>
      <c r="B89" s="5" t="s">
        <v>7</v>
      </c>
      <c r="C89" s="31" t="s">
        <v>8</v>
      </c>
      <c r="D89" s="31" t="s">
        <v>9</v>
      </c>
      <c r="E89" s="6">
        <v>20</v>
      </c>
      <c r="F89" s="6">
        <v>8</v>
      </c>
      <c r="G89" s="7">
        <f t="shared" si="4"/>
        <v>3.1416000000000006E-2</v>
      </c>
      <c r="H89" s="8">
        <f t="shared" si="5"/>
        <v>0.17592959999999999</v>
      </c>
    </row>
    <row r="90" spans="1:8" ht="14.25" customHeight="1" x14ac:dyDescent="0.3">
      <c r="A90" s="6">
        <v>87</v>
      </c>
      <c r="B90" s="5" t="s">
        <v>20</v>
      </c>
      <c r="C90" s="5" t="s">
        <v>8</v>
      </c>
      <c r="D90" s="31" t="s">
        <v>22</v>
      </c>
      <c r="E90" s="6">
        <v>30</v>
      </c>
      <c r="F90" s="6">
        <v>5</v>
      </c>
      <c r="G90" s="7">
        <f t="shared" si="4"/>
        <v>7.0685999999999999E-2</v>
      </c>
      <c r="H90" s="8">
        <f t="shared" si="5"/>
        <v>0.24740100000000001</v>
      </c>
    </row>
    <row r="91" spans="1:8" ht="14.25" customHeight="1" x14ac:dyDescent="0.3">
      <c r="A91" s="6">
        <v>88</v>
      </c>
      <c r="B91" s="5" t="s">
        <v>20</v>
      </c>
      <c r="C91" s="5" t="s">
        <v>8</v>
      </c>
      <c r="D91" s="31" t="s">
        <v>22</v>
      </c>
      <c r="E91" s="6">
        <v>30</v>
      </c>
      <c r="F91" s="6">
        <v>4</v>
      </c>
      <c r="G91" s="7">
        <f t="shared" si="4"/>
        <v>7.0685999999999999E-2</v>
      </c>
      <c r="H91" s="8">
        <f t="shared" si="5"/>
        <v>0.19792079999999998</v>
      </c>
    </row>
    <row r="92" spans="1:8" ht="14.25" customHeight="1" x14ac:dyDescent="0.3">
      <c r="A92" s="6">
        <v>89</v>
      </c>
      <c r="B92" s="5" t="s">
        <v>17</v>
      </c>
      <c r="C92" s="31" t="s">
        <v>18</v>
      </c>
      <c r="D92" s="9" t="s">
        <v>98</v>
      </c>
      <c r="E92" s="6">
        <v>16</v>
      </c>
      <c r="F92" s="6">
        <v>6</v>
      </c>
      <c r="G92" s="7">
        <f t="shared" si="4"/>
        <v>2.0106240000000001E-2</v>
      </c>
      <c r="H92" s="8">
        <f t="shared" si="5"/>
        <v>8.4446208000000009E-2</v>
      </c>
    </row>
    <row r="93" spans="1:8" ht="14.25" customHeight="1" x14ac:dyDescent="0.3">
      <c r="A93" s="6">
        <v>90</v>
      </c>
      <c r="B93" s="5" t="s">
        <v>50</v>
      </c>
      <c r="C93" s="5" t="s">
        <v>8</v>
      </c>
      <c r="D93" s="5" t="s">
        <v>99</v>
      </c>
      <c r="E93" s="6">
        <v>40</v>
      </c>
      <c r="F93" s="6">
        <v>9</v>
      </c>
      <c r="G93" s="7">
        <f t="shared" si="4"/>
        <v>0.12566400000000003</v>
      </c>
      <c r="H93" s="8">
        <f t="shared" si="5"/>
        <v>0.79168319999999992</v>
      </c>
    </row>
    <row r="94" spans="1:8" ht="14.25" customHeight="1" x14ac:dyDescent="0.3">
      <c r="A94" s="6">
        <v>91</v>
      </c>
      <c r="B94" s="5" t="s">
        <v>20</v>
      </c>
      <c r="C94" s="5" t="s">
        <v>8</v>
      </c>
      <c r="D94" s="31" t="s">
        <v>22</v>
      </c>
      <c r="E94" s="6">
        <v>16</v>
      </c>
      <c r="F94" s="6">
        <v>4</v>
      </c>
      <c r="G94" s="7">
        <f t="shared" si="4"/>
        <v>2.0106240000000001E-2</v>
      </c>
      <c r="H94" s="8">
        <f t="shared" si="5"/>
        <v>5.6297472000000001E-2</v>
      </c>
    </row>
    <row r="95" spans="1:8" ht="14.25" customHeight="1" x14ac:dyDescent="0.3">
      <c r="A95" s="6">
        <v>92</v>
      </c>
      <c r="B95" s="5" t="s">
        <v>17</v>
      </c>
      <c r="C95" s="31" t="s">
        <v>18</v>
      </c>
      <c r="D95" s="9" t="s">
        <v>98</v>
      </c>
      <c r="E95" s="6">
        <v>17</v>
      </c>
      <c r="F95" s="6">
        <v>7</v>
      </c>
      <c r="G95" s="7">
        <f t="shared" si="4"/>
        <v>2.2698060000000003E-2</v>
      </c>
      <c r="H95" s="8">
        <f t="shared" si="5"/>
        <v>0.11122049400000002</v>
      </c>
    </row>
    <row r="96" spans="1:8" ht="14.25" customHeight="1" x14ac:dyDescent="0.3">
      <c r="A96" s="6">
        <v>93</v>
      </c>
      <c r="B96" s="5" t="s">
        <v>20</v>
      </c>
      <c r="C96" s="5" t="s">
        <v>8</v>
      </c>
      <c r="D96" s="31" t="s">
        <v>22</v>
      </c>
      <c r="E96" s="6">
        <v>42</v>
      </c>
      <c r="F96" s="6">
        <v>7</v>
      </c>
      <c r="G96" s="7">
        <f t="shared" si="4"/>
        <v>0.13854455999999998</v>
      </c>
      <c r="H96" s="8">
        <f t="shared" si="5"/>
        <v>0.67886834399999996</v>
      </c>
    </row>
    <row r="97" spans="1:8" ht="14.25" customHeight="1" x14ac:dyDescent="0.3">
      <c r="A97" s="6">
        <v>94</v>
      </c>
      <c r="B97" s="5" t="s">
        <v>17</v>
      </c>
      <c r="C97" s="31" t="s">
        <v>18</v>
      </c>
      <c r="D97" s="9" t="s">
        <v>98</v>
      </c>
      <c r="E97" s="6">
        <v>18</v>
      </c>
      <c r="F97" s="6">
        <v>6</v>
      </c>
      <c r="G97" s="7">
        <f t="shared" si="4"/>
        <v>2.5446959999999998E-2</v>
      </c>
      <c r="H97" s="8">
        <f t="shared" si="5"/>
        <v>0.10687723199999999</v>
      </c>
    </row>
    <row r="98" spans="1:8" ht="14.25" customHeight="1" x14ac:dyDescent="0.3">
      <c r="A98" s="6">
        <v>95</v>
      </c>
      <c r="B98" s="5" t="s">
        <v>7</v>
      </c>
      <c r="C98" s="31" t="s">
        <v>8</v>
      </c>
      <c r="D98" s="31" t="s">
        <v>9</v>
      </c>
      <c r="E98" s="6">
        <v>17</v>
      </c>
      <c r="F98" s="6">
        <v>7</v>
      </c>
      <c r="G98" s="7">
        <f t="shared" si="4"/>
        <v>2.2698060000000003E-2</v>
      </c>
      <c r="H98" s="8">
        <f t="shared" si="5"/>
        <v>0.11122049400000002</v>
      </c>
    </row>
    <row r="99" spans="1:8" ht="14.25" customHeight="1" x14ac:dyDescent="0.3">
      <c r="A99" s="6">
        <v>96</v>
      </c>
      <c r="B99" s="5" t="s">
        <v>7</v>
      </c>
      <c r="C99" s="31" t="s">
        <v>8</v>
      </c>
      <c r="D99" s="31" t="s">
        <v>9</v>
      </c>
      <c r="E99" s="6">
        <v>35</v>
      </c>
      <c r="F99" s="6">
        <v>12</v>
      </c>
      <c r="G99" s="7">
        <f t="shared" si="4"/>
        <v>9.6211499999999991E-2</v>
      </c>
      <c r="H99" s="8">
        <f t="shared" si="5"/>
        <v>0.80817660000000002</v>
      </c>
    </row>
    <row r="100" spans="1:8" ht="14.25" customHeight="1" x14ac:dyDescent="0.3">
      <c r="A100" s="6">
        <v>97</v>
      </c>
      <c r="B100" s="5" t="s">
        <v>20</v>
      </c>
      <c r="C100" s="5" t="s">
        <v>8</v>
      </c>
      <c r="D100" s="31" t="s">
        <v>22</v>
      </c>
      <c r="E100" s="6">
        <v>30</v>
      </c>
      <c r="F100" s="6">
        <v>5</v>
      </c>
      <c r="G100" s="7">
        <f t="shared" ref="G100:G115" si="6">((E100/100)^2)*0.7854</f>
        <v>7.0685999999999999E-2</v>
      </c>
      <c r="H100" s="8">
        <f t="shared" ref="H100:H115" si="7">((E100^2)*3.1416/40000)*F100*0.7</f>
        <v>0.24740100000000001</v>
      </c>
    </row>
    <row r="101" spans="1:8" ht="14.25" customHeight="1" x14ac:dyDescent="0.3">
      <c r="A101" s="6">
        <v>98</v>
      </c>
      <c r="B101" s="5" t="s">
        <v>17</v>
      </c>
      <c r="C101" s="31" t="s">
        <v>18</v>
      </c>
      <c r="D101" s="9" t="s">
        <v>98</v>
      </c>
      <c r="E101" s="6">
        <v>18</v>
      </c>
      <c r="F101" s="6">
        <v>8</v>
      </c>
      <c r="G101" s="7">
        <f t="shared" si="6"/>
        <v>2.5446959999999998E-2</v>
      </c>
      <c r="H101" s="8">
        <f t="shared" si="7"/>
        <v>0.14250297599999998</v>
      </c>
    </row>
    <row r="102" spans="1:8" ht="14.25" customHeight="1" x14ac:dyDescent="0.3">
      <c r="A102" s="6">
        <v>99</v>
      </c>
      <c r="B102" s="5" t="s">
        <v>17</v>
      </c>
      <c r="C102" s="31" t="s">
        <v>18</v>
      </c>
      <c r="D102" s="9" t="s">
        <v>98</v>
      </c>
      <c r="E102" s="6">
        <v>16</v>
      </c>
      <c r="F102" s="6">
        <v>7</v>
      </c>
      <c r="G102" s="7">
        <f t="shared" si="6"/>
        <v>2.0106240000000001E-2</v>
      </c>
      <c r="H102" s="8">
        <f t="shared" si="7"/>
        <v>9.8520575999999999E-2</v>
      </c>
    </row>
    <row r="103" spans="1:8" ht="14.25" customHeight="1" x14ac:dyDescent="0.3">
      <c r="A103" s="6">
        <v>100</v>
      </c>
      <c r="B103" s="5" t="s">
        <v>17</v>
      </c>
      <c r="C103" s="31" t="s">
        <v>18</v>
      </c>
      <c r="D103" s="9" t="s">
        <v>98</v>
      </c>
      <c r="E103" s="6">
        <v>20</v>
      </c>
      <c r="F103" s="6">
        <v>8</v>
      </c>
      <c r="G103" s="7">
        <f t="shared" si="6"/>
        <v>3.1416000000000006E-2</v>
      </c>
      <c r="H103" s="8">
        <f t="shared" si="7"/>
        <v>0.17592959999999999</v>
      </c>
    </row>
    <row r="104" spans="1:8" ht="14.25" customHeight="1" x14ac:dyDescent="0.3">
      <c r="A104" s="6">
        <v>101</v>
      </c>
      <c r="B104" s="5" t="s">
        <v>17</v>
      </c>
      <c r="C104" s="31" t="s">
        <v>18</v>
      </c>
      <c r="D104" s="9" t="s">
        <v>98</v>
      </c>
      <c r="E104" s="6">
        <v>15</v>
      </c>
      <c r="F104" s="6">
        <v>8</v>
      </c>
      <c r="G104" s="7">
        <f t="shared" si="6"/>
        <v>1.76715E-2</v>
      </c>
      <c r="H104" s="8">
        <f t="shared" si="7"/>
        <v>9.896039999999999E-2</v>
      </c>
    </row>
    <row r="105" spans="1:8" ht="14.25" customHeight="1" x14ac:dyDescent="0.3">
      <c r="A105" s="6">
        <v>102</v>
      </c>
      <c r="B105" s="5" t="s">
        <v>20</v>
      </c>
      <c r="C105" s="5" t="s">
        <v>8</v>
      </c>
      <c r="D105" s="31" t="s">
        <v>22</v>
      </c>
      <c r="E105" s="6">
        <v>30</v>
      </c>
      <c r="F105" s="6">
        <v>6</v>
      </c>
      <c r="G105" s="7">
        <f t="shared" si="6"/>
        <v>7.0685999999999999E-2</v>
      </c>
      <c r="H105" s="8">
        <f t="shared" si="7"/>
        <v>0.29688119999999996</v>
      </c>
    </row>
    <row r="106" spans="1:8" ht="14.25" customHeight="1" x14ac:dyDescent="0.3">
      <c r="A106" s="6">
        <v>103</v>
      </c>
      <c r="B106" s="5" t="s">
        <v>20</v>
      </c>
      <c r="C106" s="5" t="s">
        <v>8</v>
      </c>
      <c r="D106" s="31" t="s">
        <v>22</v>
      </c>
      <c r="E106" s="6">
        <v>22</v>
      </c>
      <c r="F106" s="6">
        <v>6</v>
      </c>
      <c r="G106" s="7">
        <f t="shared" si="6"/>
        <v>3.8013359999999996E-2</v>
      </c>
      <c r="H106" s="8">
        <f t="shared" si="7"/>
        <v>0.15965611200000002</v>
      </c>
    </row>
    <row r="107" spans="1:8" ht="14.25" customHeight="1" x14ac:dyDescent="0.3">
      <c r="A107" s="6">
        <v>104</v>
      </c>
      <c r="B107" s="5" t="s">
        <v>20</v>
      </c>
      <c r="C107" s="5" t="s">
        <v>8</v>
      </c>
      <c r="D107" s="31" t="s">
        <v>22</v>
      </c>
      <c r="E107" s="6">
        <v>35</v>
      </c>
      <c r="F107" s="6">
        <v>4</v>
      </c>
      <c r="G107" s="7">
        <f t="shared" si="6"/>
        <v>9.6211499999999991E-2</v>
      </c>
      <c r="H107" s="8">
        <f t="shared" si="7"/>
        <v>0.26939219999999997</v>
      </c>
    </row>
    <row r="108" spans="1:8" ht="14.25" customHeight="1" x14ac:dyDescent="0.3">
      <c r="A108" s="6">
        <v>105</v>
      </c>
      <c r="B108" s="5" t="s">
        <v>20</v>
      </c>
      <c r="C108" s="5" t="s">
        <v>8</v>
      </c>
      <c r="D108" s="31" t="s">
        <v>22</v>
      </c>
      <c r="E108" s="6">
        <v>23</v>
      </c>
      <c r="F108" s="6">
        <v>4</v>
      </c>
      <c r="G108" s="7">
        <f t="shared" si="6"/>
        <v>4.154766E-2</v>
      </c>
      <c r="H108" s="8">
        <f t="shared" si="7"/>
        <v>0.11633344799999999</v>
      </c>
    </row>
    <row r="109" spans="1:8" ht="14.25" customHeight="1" x14ac:dyDescent="0.3">
      <c r="A109" s="6">
        <v>106</v>
      </c>
      <c r="B109" s="5" t="s">
        <v>20</v>
      </c>
      <c r="C109" s="5" t="s">
        <v>8</v>
      </c>
      <c r="D109" s="31" t="s">
        <v>22</v>
      </c>
      <c r="E109" s="6">
        <v>18</v>
      </c>
      <c r="F109" s="6">
        <v>6</v>
      </c>
      <c r="G109" s="7">
        <f t="shared" si="6"/>
        <v>2.5446959999999998E-2</v>
      </c>
      <c r="H109" s="8">
        <f t="shared" si="7"/>
        <v>0.10687723199999999</v>
      </c>
    </row>
    <row r="110" spans="1:8" ht="14.25" customHeight="1" x14ac:dyDescent="0.3">
      <c r="A110" s="6">
        <v>107</v>
      </c>
      <c r="B110" s="5" t="s">
        <v>17</v>
      </c>
      <c r="C110" s="31" t="s">
        <v>18</v>
      </c>
      <c r="D110" s="9" t="s">
        <v>98</v>
      </c>
      <c r="E110" s="6">
        <v>18</v>
      </c>
      <c r="F110" s="6">
        <v>8</v>
      </c>
      <c r="G110" s="7">
        <f t="shared" si="6"/>
        <v>2.5446959999999998E-2</v>
      </c>
      <c r="H110" s="8">
        <f t="shared" si="7"/>
        <v>0.14250297599999998</v>
      </c>
    </row>
    <row r="111" spans="1:8" ht="14.25" customHeight="1" x14ac:dyDescent="0.3">
      <c r="A111" s="6">
        <v>108</v>
      </c>
      <c r="B111" s="5" t="s">
        <v>20</v>
      </c>
      <c r="C111" s="5" t="s">
        <v>8</v>
      </c>
      <c r="D111" s="31" t="s">
        <v>22</v>
      </c>
      <c r="E111" s="6">
        <v>20</v>
      </c>
      <c r="F111" s="6">
        <v>4</v>
      </c>
      <c r="G111" s="7">
        <f t="shared" si="6"/>
        <v>3.1416000000000006E-2</v>
      </c>
      <c r="H111" s="8">
        <f t="shared" si="7"/>
        <v>8.7964799999999996E-2</v>
      </c>
    </row>
    <row r="112" spans="1:8" ht="14.25" customHeight="1" x14ac:dyDescent="0.3">
      <c r="A112" s="6">
        <v>109</v>
      </c>
      <c r="B112" s="5" t="s">
        <v>20</v>
      </c>
      <c r="C112" s="5" t="s">
        <v>8</v>
      </c>
      <c r="D112" s="31" t="s">
        <v>22</v>
      </c>
      <c r="E112" s="6">
        <v>20</v>
      </c>
      <c r="F112" s="6">
        <v>5</v>
      </c>
      <c r="G112" s="7">
        <f t="shared" si="6"/>
        <v>3.1416000000000006E-2</v>
      </c>
      <c r="H112" s="8">
        <f t="shared" si="7"/>
        <v>0.10995599999999998</v>
      </c>
    </row>
    <row r="113" spans="1:18" ht="14.25" customHeight="1" x14ac:dyDescent="0.3">
      <c r="A113" s="6">
        <v>110</v>
      </c>
      <c r="B113" s="5" t="s">
        <v>7</v>
      </c>
      <c r="C113" s="31" t="s">
        <v>8</v>
      </c>
      <c r="D113" s="31" t="s">
        <v>9</v>
      </c>
      <c r="E113" s="6">
        <v>16</v>
      </c>
      <c r="F113" s="6">
        <v>4</v>
      </c>
      <c r="G113" s="7">
        <f t="shared" si="6"/>
        <v>2.0106240000000001E-2</v>
      </c>
      <c r="H113" s="8">
        <f t="shared" si="7"/>
        <v>5.6297472000000001E-2</v>
      </c>
    </row>
    <row r="114" spans="1:18" ht="14.25" customHeight="1" x14ac:dyDescent="0.3">
      <c r="A114" s="6">
        <v>111</v>
      </c>
      <c r="B114" s="5" t="s">
        <v>7</v>
      </c>
      <c r="C114" s="31" t="s">
        <v>8</v>
      </c>
      <c r="D114" s="31" t="s">
        <v>9</v>
      </c>
      <c r="E114" s="6">
        <v>20</v>
      </c>
      <c r="F114" s="6">
        <v>4</v>
      </c>
      <c r="G114" s="7">
        <f t="shared" si="6"/>
        <v>3.1416000000000006E-2</v>
      </c>
      <c r="H114" s="8">
        <f t="shared" si="7"/>
        <v>8.7964799999999996E-2</v>
      </c>
    </row>
    <row r="115" spans="1:18" ht="14.25" customHeight="1" x14ac:dyDescent="0.3">
      <c r="A115" s="6">
        <v>112</v>
      </c>
      <c r="B115" s="5" t="s">
        <v>7</v>
      </c>
      <c r="C115" s="31" t="s">
        <v>8</v>
      </c>
      <c r="D115" s="31" t="s">
        <v>9</v>
      </c>
      <c r="E115" s="6">
        <v>20</v>
      </c>
      <c r="F115" s="6">
        <v>6</v>
      </c>
      <c r="G115" s="7">
        <f t="shared" si="6"/>
        <v>3.1416000000000006E-2</v>
      </c>
      <c r="H115" s="8">
        <f t="shared" si="7"/>
        <v>0.13194719999999999</v>
      </c>
    </row>
    <row r="116" spans="1:18" ht="14.25" customHeight="1" x14ac:dyDescent="0.3">
      <c r="A116" s="190" t="s">
        <v>53</v>
      </c>
      <c r="B116" s="190"/>
      <c r="C116" s="190"/>
      <c r="D116" s="190"/>
      <c r="E116" s="190"/>
      <c r="F116" s="190"/>
      <c r="G116" s="10">
        <f>SUM(G4:G115)</f>
        <v>5.0275810200000004</v>
      </c>
      <c r="H116" s="10">
        <f t="shared" ref="H116" si="8">SUM(H4:H115)</f>
        <v>28.433796930000007</v>
      </c>
    </row>
    <row r="117" spans="1:18" ht="14.25" customHeight="1" x14ac:dyDescent="0.3">
      <c r="G117" s="19">
        <f>SUBTOTAL(9,G4:G115)</f>
        <v>5.0275810200000004</v>
      </c>
      <c r="H117" s="19">
        <f>SUBTOTAL(9,H4:H115)</f>
        <v>28.433796930000007</v>
      </c>
    </row>
    <row r="118" spans="1:18" ht="14.25" customHeight="1" x14ac:dyDescent="0.3"/>
    <row r="119" spans="1:18" ht="14.25" customHeight="1" x14ac:dyDescent="0.3"/>
    <row r="120" spans="1:18" ht="14.25" customHeight="1" x14ac:dyDescent="0.3">
      <c r="I120" s="192" t="s">
        <v>70</v>
      </c>
      <c r="J120" s="192"/>
      <c r="K120" s="192"/>
      <c r="L120" s="192"/>
      <c r="M120" s="192"/>
      <c r="N120" s="192"/>
      <c r="O120" s="192"/>
      <c r="P120" s="192"/>
      <c r="Q120" s="192"/>
      <c r="R120" s="192"/>
    </row>
    <row r="121" spans="1:18" ht="40.200000000000003" customHeight="1" x14ac:dyDescent="0.3">
      <c r="I121" s="74" t="s">
        <v>141</v>
      </c>
      <c r="J121" s="74" t="s">
        <v>3</v>
      </c>
      <c r="K121" s="74" t="s">
        <v>142</v>
      </c>
      <c r="L121" s="75" t="s">
        <v>56</v>
      </c>
      <c r="M121" s="75" t="s">
        <v>51</v>
      </c>
      <c r="N121" s="75" t="s">
        <v>52</v>
      </c>
      <c r="O121" s="21" t="s">
        <v>58</v>
      </c>
      <c r="P121" s="21" t="s">
        <v>130</v>
      </c>
      <c r="Q121" s="21" t="s">
        <v>59</v>
      </c>
      <c r="R121" s="21" t="s">
        <v>60</v>
      </c>
    </row>
    <row r="122" spans="1:18" ht="14.25" customHeight="1" x14ac:dyDescent="0.3">
      <c r="I122" s="5" t="s">
        <v>139</v>
      </c>
      <c r="J122" s="5" t="s">
        <v>8</v>
      </c>
      <c r="K122" s="111" t="s">
        <v>22</v>
      </c>
      <c r="L122" s="17">
        <v>38</v>
      </c>
      <c r="M122" s="76">
        <v>2.7</v>
      </c>
      <c r="N122" s="76">
        <v>13.6</v>
      </c>
      <c r="O122" s="77">
        <f>+L122/$L$127*100</f>
        <v>33.928571428571431</v>
      </c>
      <c r="P122" s="77">
        <v>20</v>
      </c>
      <c r="Q122" s="77">
        <f>+M122/$M$127*100</f>
        <v>53.677932405566594</v>
      </c>
      <c r="R122" s="77">
        <f>+Q122+P122+O122</f>
        <v>107.60650383413802</v>
      </c>
    </row>
    <row r="123" spans="1:18" ht="14.25" customHeight="1" x14ac:dyDescent="0.3">
      <c r="I123" s="5" t="s">
        <v>138</v>
      </c>
      <c r="J123" s="5" t="s">
        <v>18</v>
      </c>
      <c r="K123" s="107" t="s">
        <v>98</v>
      </c>
      <c r="L123" s="17">
        <v>55</v>
      </c>
      <c r="M123" s="17">
        <v>1.46</v>
      </c>
      <c r="N123" s="18">
        <v>8.83</v>
      </c>
      <c r="O123" s="77">
        <f>+L123/$L$127*100</f>
        <v>49.107142857142854</v>
      </c>
      <c r="P123" s="77">
        <v>20</v>
      </c>
      <c r="Q123" s="77">
        <f>+M123/$M$127*100</f>
        <v>29.025844930417495</v>
      </c>
      <c r="R123" s="77">
        <f>+Q123+P123+O123</f>
        <v>98.132987787560353</v>
      </c>
    </row>
    <row r="124" spans="1:18" ht="14.25" customHeight="1" x14ac:dyDescent="0.3">
      <c r="I124" s="5" t="s">
        <v>139</v>
      </c>
      <c r="J124" s="5" t="s">
        <v>68</v>
      </c>
      <c r="K124" s="107" t="s">
        <v>66</v>
      </c>
      <c r="L124" s="17">
        <v>16</v>
      </c>
      <c r="M124" s="17">
        <v>0.7</v>
      </c>
      <c r="N124" s="18">
        <v>4.95</v>
      </c>
      <c r="O124" s="77">
        <f>+L124/$L$127*100</f>
        <v>14.285714285714285</v>
      </c>
      <c r="P124" s="77">
        <v>20</v>
      </c>
      <c r="Q124" s="77">
        <f>+M124/$M$127*100</f>
        <v>13.916500994035783</v>
      </c>
      <c r="R124" s="77">
        <f>+Q124+P124+O124</f>
        <v>48.202215279750071</v>
      </c>
    </row>
    <row r="125" spans="1:18" ht="14.25" customHeight="1" x14ac:dyDescent="0.3">
      <c r="I125" s="5" t="s">
        <v>137</v>
      </c>
      <c r="J125" s="5" t="s">
        <v>8</v>
      </c>
      <c r="K125" s="111" t="s">
        <v>99</v>
      </c>
      <c r="L125" s="17">
        <v>1</v>
      </c>
      <c r="M125" s="17">
        <v>0.13</v>
      </c>
      <c r="N125" s="18">
        <v>0.79</v>
      </c>
      <c r="O125" s="77">
        <f>+L125/$L$127*100</f>
        <v>0.89285714285714279</v>
      </c>
      <c r="P125" s="77">
        <v>20</v>
      </c>
      <c r="Q125" s="77">
        <f>+M125/$M$127*100</f>
        <v>2.5844930417495031</v>
      </c>
      <c r="R125" s="77">
        <f>+Q125+P125+O125</f>
        <v>23.477350184606646</v>
      </c>
    </row>
    <row r="126" spans="1:18" ht="14.25" customHeight="1" x14ac:dyDescent="0.3">
      <c r="I126" s="5" t="s">
        <v>134</v>
      </c>
      <c r="J126" s="5" t="s">
        <v>11</v>
      </c>
      <c r="K126" s="107" t="s">
        <v>97</v>
      </c>
      <c r="L126" s="17">
        <v>2</v>
      </c>
      <c r="M126" s="17">
        <v>0.04</v>
      </c>
      <c r="N126" s="18">
        <v>0.27</v>
      </c>
      <c r="O126" s="77">
        <f>+L126/$L$127*100</f>
        <v>1.7857142857142856</v>
      </c>
      <c r="P126" s="77">
        <v>20</v>
      </c>
      <c r="Q126" s="77">
        <f>+M126/$M$127*100</f>
        <v>0.79522862823061624</v>
      </c>
      <c r="R126" s="77">
        <f>+Q126+P126+O126</f>
        <v>22.580942913944902</v>
      </c>
    </row>
    <row r="127" spans="1:18" ht="14.25" customHeight="1" x14ac:dyDescent="0.3">
      <c r="I127" s="78" t="s">
        <v>61</v>
      </c>
      <c r="J127" s="78"/>
      <c r="K127" s="178"/>
      <c r="L127" s="79">
        <f>SUM(L122:L126)</f>
        <v>112</v>
      </c>
      <c r="M127" s="79">
        <f>SUM(M122:M126)</f>
        <v>5.03</v>
      </c>
      <c r="N127" s="79">
        <f>SUM(N122:N126)</f>
        <v>28.439999999999998</v>
      </c>
      <c r="O127" s="79">
        <f>SUM(O122:O126)</f>
        <v>99.999999999999986</v>
      </c>
      <c r="P127" s="79">
        <f>SUBTOTAL(9,P122:P126)</f>
        <v>100</v>
      </c>
      <c r="Q127" s="79">
        <f>SUM(Q122:Q126)</f>
        <v>99.999999999999986</v>
      </c>
      <c r="R127" s="79">
        <f>SUM(R122:R126)</f>
        <v>300</v>
      </c>
    </row>
    <row r="128" spans="1:18" ht="14.25" customHeight="1" x14ac:dyDescent="0.3"/>
    <row r="129" spans="11:13" ht="14.25" customHeight="1" x14ac:dyDescent="0.3"/>
    <row r="130" spans="11:13" ht="14.25" customHeight="1" x14ac:dyDescent="0.3"/>
    <row r="131" spans="11:13" ht="14.25" customHeight="1" x14ac:dyDescent="0.3">
      <c r="K131" s="5" t="s">
        <v>77</v>
      </c>
      <c r="L131" s="5">
        <v>112</v>
      </c>
    </row>
    <row r="132" spans="11:13" ht="14.25" customHeight="1" x14ac:dyDescent="0.3">
      <c r="K132" s="5" t="s">
        <v>79</v>
      </c>
      <c r="L132" s="5">
        <v>5</v>
      </c>
    </row>
    <row r="133" spans="11:13" ht="14.25" customHeight="1" x14ac:dyDescent="0.3">
      <c r="K133" s="5" t="s">
        <v>78</v>
      </c>
      <c r="L133" s="5">
        <v>5</v>
      </c>
    </row>
    <row r="134" spans="11:13" ht="14.25" customHeight="1" x14ac:dyDescent="0.3">
      <c r="K134" s="5" t="s">
        <v>91</v>
      </c>
      <c r="L134" s="5">
        <v>5</v>
      </c>
    </row>
    <row r="135" spans="11:13" ht="14.25" customHeight="1" x14ac:dyDescent="0.3"/>
    <row r="136" spans="11:13" ht="14.25" customHeight="1" x14ac:dyDescent="0.3"/>
    <row r="137" spans="11:13" ht="14.25" customHeight="1" thickBot="1" x14ac:dyDescent="0.35"/>
    <row r="138" spans="11:13" ht="14.25" customHeight="1" thickBot="1" x14ac:dyDescent="0.35">
      <c r="K138" s="125" t="s">
        <v>142</v>
      </c>
      <c r="L138" s="126" t="s">
        <v>143</v>
      </c>
      <c r="M138" s="126" t="s">
        <v>144</v>
      </c>
    </row>
    <row r="139" spans="11:13" ht="14.25" customHeight="1" thickBot="1" x14ac:dyDescent="0.35">
      <c r="K139" s="127" t="s">
        <v>98</v>
      </c>
      <c r="L139" s="128">
        <v>55</v>
      </c>
      <c r="M139" s="133">
        <f>+L139/$L$144</f>
        <v>0.49107142857142855</v>
      </c>
    </row>
    <row r="140" spans="11:13" ht="14.25" customHeight="1" thickBot="1" x14ac:dyDescent="0.35">
      <c r="K140" s="127" t="s">
        <v>145</v>
      </c>
      <c r="L140" s="128">
        <v>38</v>
      </c>
      <c r="M140" s="133">
        <f t="shared" ref="M140:M143" si="9">+L140/$L$144</f>
        <v>0.3392857142857143</v>
      </c>
    </row>
    <row r="141" spans="11:13" ht="14.25" customHeight="1" thickBot="1" x14ac:dyDescent="0.35">
      <c r="K141" s="129" t="s">
        <v>66</v>
      </c>
      <c r="L141" s="128">
        <v>16</v>
      </c>
      <c r="M141" s="133">
        <f t="shared" si="9"/>
        <v>0.14285714285714285</v>
      </c>
    </row>
    <row r="142" spans="11:13" ht="14.25" customHeight="1" thickBot="1" x14ac:dyDescent="0.35">
      <c r="K142" s="127" t="s">
        <v>97</v>
      </c>
      <c r="L142" s="128">
        <v>2</v>
      </c>
      <c r="M142" s="133">
        <f t="shared" si="9"/>
        <v>1.7857142857142856E-2</v>
      </c>
    </row>
    <row r="143" spans="11:13" ht="14.25" customHeight="1" thickBot="1" x14ac:dyDescent="0.35">
      <c r="K143" s="127" t="s">
        <v>146</v>
      </c>
      <c r="L143" s="128">
        <v>1</v>
      </c>
      <c r="M143" s="133">
        <f t="shared" si="9"/>
        <v>8.9285714285714281E-3</v>
      </c>
    </row>
    <row r="144" spans="11:13" ht="14.25" customHeight="1" thickBot="1" x14ac:dyDescent="0.35">
      <c r="K144" s="130"/>
      <c r="L144" s="131">
        <v>112</v>
      </c>
      <c r="M144" s="132">
        <f>SUBTOTAL(9,M139:M143)</f>
        <v>0.99999999999999989</v>
      </c>
    </row>
    <row r="145" spans="11:13" ht="14.25" customHeight="1" x14ac:dyDescent="0.3"/>
    <row r="146" spans="11:13" ht="14.25" customHeight="1" x14ac:dyDescent="0.3"/>
    <row r="147" spans="11:13" ht="14.25" customHeight="1" x14ac:dyDescent="0.3"/>
    <row r="148" spans="11:13" ht="14.25" customHeight="1" x14ac:dyDescent="0.3"/>
    <row r="149" spans="11:13" ht="40.200000000000003" customHeight="1" x14ac:dyDescent="0.3">
      <c r="K149" s="74" t="s">
        <v>142</v>
      </c>
      <c r="L149" s="75" t="s">
        <v>51</v>
      </c>
      <c r="M149" s="75" t="s">
        <v>52</v>
      </c>
    </row>
    <row r="150" spans="11:13" ht="14.25" customHeight="1" x14ac:dyDescent="0.3">
      <c r="K150" s="5" t="s">
        <v>22</v>
      </c>
      <c r="L150" s="76">
        <v>2.7</v>
      </c>
      <c r="M150" s="76">
        <v>13.6</v>
      </c>
    </row>
    <row r="151" spans="11:13" ht="14.25" customHeight="1" x14ac:dyDescent="0.3">
      <c r="K151" s="9" t="s">
        <v>98</v>
      </c>
      <c r="L151" s="17">
        <v>1.46</v>
      </c>
      <c r="M151" s="18">
        <v>8.83</v>
      </c>
    </row>
    <row r="152" spans="11:13" ht="14.25" customHeight="1" x14ac:dyDescent="0.3">
      <c r="K152" s="16" t="s">
        <v>66</v>
      </c>
      <c r="L152" s="17">
        <v>0.7</v>
      </c>
      <c r="M152" s="18">
        <v>4.95</v>
      </c>
    </row>
    <row r="153" spans="11:13" ht="14.25" customHeight="1" x14ac:dyDescent="0.3">
      <c r="K153" s="5" t="s">
        <v>99</v>
      </c>
      <c r="L153" s="17">
        <v>0.13</v>
      </c>
      <c r="M153" s="18">
        <v>0.79</v>
      </c>
    </row>
    <row r="154" spans="11:13" ht="14.25" customHeight="1" x14ac:dyDescent="0.3">
      <c r="K154" s="9" t="s">
        <v>97</v>
      </c>
      <c r="L154" s="17">
        <v>0.04</v>
      </c>
      <c r="M154" s="18">
        <v>0.27</v>
      </c>
    </row>
    <row r="155" spans="11:13" ht="14.25" customHeight="1" x14ac:dyDescent="0.3">
      <c r="L155" s="112">
        <f>SUBTOTAL(9,L150:L154)</f>
        <v>5.03</v>
      </c>
      <c r="M155" s="112">
        <f>SUBTOTAL(9,M150:M154)</f>
        <v>28.439999999999998</v>
      </c>
    </row>
    <row r="156" spans="11:13" ht="14.25" customHeight="1" x14ac:dyDescent="0.3"/>
    <row r="157" spans="11:13" ht="14.25" customHeight="1" x14ac:dyDescent="0.3"/>
    <row r="158" spans="11:13" ht="14.25" customHeight="1" x14ac:dyDescent="0.3"/>
    <row r="159" spans="11:13" ht="14.25" customHeight="1" x14ac:dyDescent="0.3"/>
    <row r="160" spans="11:13" ht="14.25" customHeight="1" x14ac:dyDescent="0.3"/>
    <row r="161" spans="11:12" ht="14.25" customHeight="1" x14ac:dyDescent="0.3"/>
    <row r="162" spans="11:12" ht="14.25" customHeight="1" x14ac:dyDescent="0.3">
      <c r="K162" s="74" t="s">
        <v>142</v>
      </c>
      <c r="L162" s="21" t="s">
        <v>60</v>
      </c>
    </row>
    <row r="163" spans="11:12" ht="14.25" customHeight="1" x14ac:dyDescent="0.3">
      <c r="K163" s="5" t="s">
        <v>22</v>
      </c>
      <c r="L163" s="77">
        <v>107.60650383413802</v>
      </c>
    </row>
    <row r="164" spans="11:12" ht="14.25" customHeight="1" x14ac:dyDescent="0.3">
      <c r="K164" s="9" t="s">
        <v>98</v>
      </c>
      <c r="L164" s="77">
        <v>98.132987787560353</v>
      </c>
    </row>
    <row r="165" spans="11:12" ht="14.25" customHeight="1" x14ac:dyDescent="0.3">
      <c r="K165" s="16" t="s">
        <v>66</v>
      </c>
      <c r="L165" s="77">
        <v>48.202215279750071</v>
      </c>
    </row>
    <row r="166" spans="11:12" ht="14.25" customHeight="1" x14ac:dyDescent="0.3">
      <c r="K166" s="5" t="s">
        <v>99</v>
      </c>
      <c r="L166" s="77">
        <v>23.477350184606646</v>
      </c>
    </row>
    <row r="167" spans="11:12" ht="14.25" customHeight="1" x14ac:dyDescent="0.3">
      <c r="K167" s="9" t="s">
        <v>97</v>
      </c>
      <c r="L167" s="77">
        <v>22.580942913944902</v>
      </c>
    </row>
    <row r="168" spans="11:12" ht="14.25" customHeight="1" x14ac:dyDescent="0.3">
      <c r="L168">
        <f>SUBTOTAL(9,L163:L167)</f>
        <v>300</v>
      </c>
    </row>
    <row r="169" spans="11:12" ht="14.25" customHeight="1" x14ac:dyDescent="0.3"/>
    <row r="170" spans="11:12" ht="14.25" customHeight="1" x14ac:dyDescent="0.3"/>
    <row r="171" spans="11:12" ht="14.25" customHeight="1" x14ac:dyDescent="0.3"/>
    <row r="172" spans="11:12" ht="14.25" customHeight="1" x14ac:dyDescent="0.3"/>
    <row r="173" spans="11:12" ht="14.25" customHeight="1" x14ac:dyDescent="0.3"/>
    <row r="174" spans="11:12" ht="14.25" customHeight="1" x14ac:dyDescent="0.3"/>
    <row r="175" spans="11:12" ht="14.25" customHeight="1" x14ac:dyDescent="0.3"/>
    <row r="176" spans="11:12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autoFilter ref="A3:R116" xr:uid="{00000000-0001-0000-0400-000000000000}"/>
  <sortState xmlns:xlrd2="http://schemas.microsoft.com/office/spreadsheetml/2017/richdata2" ref="I122:R126">
    <sortCondition descending="1" ref="R126"/>
  </sortState>
  <mergeCells count="11">
    <mergeCell ref="A116:F116"/>
    <mergeCell ref="G2:G3"/>
    <mergeCell ref="H2:H3"/>
    <mergeCell ref="I120:R120"/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000"/>
  <sheetViews>
    <sheetView topLeftCell="A85" zoomScale="90" zoomScaleNormal="90" workbookViewId="0">
      <selection activeCell="J97" sqref="J97"/>
    </sheetView>
  </sheetViews>
  <sheetFormatPr baseColWidth="10" defaultColWidth="14.44140625" defaultRowHeight="15" customHeight="1" x14ac:dyDescent="0.3"/>
  <cols>
    <col min="1" max="2" width="10.6640625" customWidth="1"/>
    <col min="3" max="3" width="16.5546875" customWidth="1"/>
    <col min="4" max="4" width="37.5546875" customWidth="1"/>
    <col min="5" max="9" width="10.6640625" customWidth="1"/>
    <col min="10" max="10" width="26.6640625" customWidth="1"/>
    <col min="11" max="11" width="28.6640625" customWidth="1"/>
    <col min="12" max="12" width="10.6640625" customWidth="1"/>
    <col min="13" max="13" width="13.44140625" customWidth="1"/>
    <col min="14" max="23" width="10.6640625" customWidth="1"/>
  </cols>
  <sheetData>
    <row r="1" spans="1:23" ht="14.25" customHeight="1" x14ac:dyDescent="0.3">
      <c r="A1" s="195" t="s">
        <v>30</v>
      </c>
      <c r="B1" s="195"/>
      <c r="C1" s="195"/>
      <c r="D1" s="195"/>
      <c r="E1" s="195"/>
      <c r="F1" s="195"/>
      <c r="G1" s="195"/>
      <c r="H1" s="19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 thickBot="1" x14ac:dyDescent="0.35">
      <c r="A2" s="195" t="s">
        <v>1</v>
      </c>
      <c r="B2" s="195" t="s">
        <v>2</v>
      </c>
      <c r="C2" s="195" t="s">
        <v>3</v>
      </c>
      <c r="D2" s="195" t="s">
        <v>4</v>
      </c>
      <c r="E2" s="195" t="s">
        <v>5</v>
      </c>
      <c r="F2" s="195" t="s">
        <v>6</v>
      </c>
      <c r="G2" s="191" t="s">
        <v>51</v>
      </c>
      <c r="H2" s="191" t="s">
        <v>52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25" customHeight="1" thickBot="1" x14ac:dyDescent="0.35">
      <c r="A3" s="194"/>
      <c r="B3" s="194"/>
      <c r="C3" s="194"/>
      <c r="D3" s="194"/>
      <c r="E3" s="194"/>
      <c r="F3" s="194"/>
      <c r="G3" s="191"/>
      <c r="H3" s="191"/>
      <c r="I3" s="2"/>
      <c r="J3" s="2"/>
      <c r="K3" s="11" t="s">
        <v>55</v>
      </c>
      <c r="L3" s="12" t="s">
        <v>56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customHeight="1" x14ac:dyDescent="0.3">
      <c r="A4" s="6">
        <v>1</v>
      </c>
      <c r="B4" s="5" t="s">
        <v>16</v>
      </c>
      <c r="C4" s="5" t="s">
        <v>96</v>
      </c>
      <c r="D4" s="9" t="s">
        <v>100</v>
      </c>
      <c r="E4" s="6">
        <v>18</v>
      </c>
      <c r="F4" s="6">
        <v>4</v>
      </c>
      <c r="G4" s="7">
        <f t="shared" ref="G4:G35" si="0">((E4/100)^2)*0.7854</f>
        <v>2.5446959999999998E-2</v>
      </c>
      <c r="H4" s="8">
        <f t="shared" ref="H4:H35" si="1">((E4^2)*3.1416/40000)*F4*0.7</f>
        <v>7.1251487999999988E-2</v>
      </c>
      <c r="I4" s="2"/>
      <c r="J4" s="2"/>
      <c r="K4" s="13" t="s">
        <v>62</v>
      </c>
      <c r="L4" s="14">
        <v>64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customHeight="1" x14ac:dyDescent="0.3">
      <c r="A5" s="6">
        <v>2</v>
      </c>
      <c r="B5" s="5" t="s">
        <v>16</v>
      </c>
      <c r="C5" s="5" t="s">
        <v>96</v>
      </c>
      <c r="D5" s="9" t="s">
        <v>100</v>
      </c>
      <c r="E5" s="6">
        <v>30</v>
      </c>
      <c r="F5" s="6">
        <v>6</v>
      </c>
      <c r="G5" s="7">
        <f t="shared" si="0"/>
        <v>7.0685999999999999E-2</v>
      </c>
      <c r="H5" s="8">
        <f t="shared" si="1"/>
        <v>0.29688119999999996</v>
      </c>
      <c r="I5" s="2"/>
      <c r="J5" s="2"/>
      <c r="K5" s="16" t="s">
        <v>66</v>
      </c>
      <c r="L5" s="17">
        <v>9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4.25" customHeight="1" x14ac:dyDescent="0.3">
      <c r="A6" s="6">
        <v>3</v>
      </c>
      <c r="B6" s="5" t="s">
        <v>16</v>
      </c>
      <c r="C6" s="5" t="s">
        <v>96</v>
      </c>
      <c r="D6" s="9" t="s">
        <v>100</v>
      </c>
      <c r="E6" s="6">
        <v>14</v>
      </c>
      <c r="F6" s="6">
        <v>5</v>
      </c>
      <c r="G6" s="7">
        <f t="shared" si="0"/>
        <v>1.5393840000000002E-2</v>
      </c>
      <c r="H6" s="8">
        <f t="shared" si="1"/>
        <v>5.387844E-2</v>
      </c>
      <c r="I6" s="2"/>
      <c r="J6" s="2"/>
      <c r="K6" s="16" t="s">
        <v>19</v>
      </c>
      <c r="L6" s="17">
        <v>5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4.25" customHeight="1" x14ac:dyDescent="0.3">
      <c r="A7" s="6">
        <v>4</v>
      </c>
      <c r="B7" s="5" t="s">
        <v>16</v>
      </c>
      <c r="C7" s="5" t="s">
        <v>96</v>
      </c>
      <c r="D7" s="9" t="s">
        <v>100</v>
      </c>
      <c r="E7" s="6">
        <v>10</v>
      </c>
      <c r="F7" s="6">
        <v>4</v>
      </c>
      <c r="G7" s="7">
        <f t="shared" si="0"/>
        <v>7.8540000000000016E-3</v>
      </c>
      <c r="H7" s="8">
        <f t="shared" si="1"/>
        <v>2.1991199999999999E-2</v>
      </c>
      <c r="I7" s="2"/>
      <c r="J7" s="2"/>
      <c r="K7" s="16" t="s">
        <v>64</v>
      </c>
      <c r="L7" s="17">
        <v>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4.25" customHeight="1" x14ac:dyDescent="0.3">
      <c r="A8" s="6">
        <v>5</v>
      </c>
      <c r="B8" s="5" t="s">
        <v>16</v>
      </c>
      <c r="C8" s="5" t="s">
        <v>96</v>
      </c>
      <c r="D8" s="9" t="s">
        <v>100</v>
      </c>
      <c r="E8" s="6">
        <v>16</v>
      </c>
      <c r="F8" s="6">
        <v>7</v>
      </c>
      <c r="G8" s="7">
        <f t="shared" si="0"/>
        <v>2.0106240000000001E-2</v>
      </c>
      <c r="H8" s="8">
        <f t="shared" si="1"/>
        <v>9.8520575999999999E-2</v>
      </c>
      <c r="I8" s="2"/>
      <c r="J8" s="2"/>
      <c r="K8" s="16" t="s">
        <v>67</v>
      </c>
      <c r="L8" s="17">
        <v>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25" customHeight="1" x14ac:dyDescent="0.3">
      <c r="A9" s="6">
        <v>6</v>
      </c>
      <c r="B9" s="5" t="s">
        <v>7</v>
      </c>
      <c r="C9" s="31" t="s">
        <v>8</v>
      </c>
      <c r="D9" s="31" t="s">
        <v>31</v>
      </c>
      <c r="E9" s="6">
        <v>35</v>
      </c>
      <c r="F9" s="6">
        <v>10</v>
      </c>
      <c r="G9" s="7">
        <f t="shared" si="0"/>
        <v>9.6211499999999991E-2</v>
      </c>
      <c r="H9" s="8">
        <f t="shared" si="1"/>
        <v>0.67348050000000004</v>
      </c>
      <c r="I9" s="2"/>
      <c r="J9" s="2"/>
      <c r="K9" s="16" t="s">
        <v>63</v>
      </c>
      <c r="L9" s="17">
        <v>2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25" customHeight="1" x14ac:dyDescent="0.3">
      <c r="A10" s="6">
        <v>7</v>
      </c>
      <c r="B10" s="5" t="s">
        <v>7</v>
      </c>
      <c r="C10" s="31" t="s">
        <v>8</v>
      </c>
      <c r="D10" s="31" t="s">
        <v>32</v>
      </c>
      <c r="E10" s="6">
        <v>45</v>
      </c>
      <c r="F10" s="6">
        <v>12</v>
      </c>
      <c r="G10" s="7">
        <f t="shared" si="0"/>
        <v>0.1590435</v>
      </c>
      <c r="H10" s="8">
        <f t="shared" si="1"/>
        <v>1.3359653999999999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25" customHeight="1" x14ac:dyDescent="0.3">
      <c r="A11" s="6">
        <v>8</v>
      </c>
      <c r="B11" s="5" t="s">
        <v>17</v>
      </c>
      <c r="C11" s="31" t="s">
        <v>18</v>
      </c>
      <c r="D11" s="9" t="s">
        <v>98</v>
      </c>
      <c r="E11" s="6">
        <v>35</v>
      </c>
      <c r="F11" s="6">
        <v>10</v>
      </c>
      <c r="G11" s="7">
        <f t="shared" si="0"/>
        <v>9.6211499999999991E-2</v>
      </c>
      <c r="H11" s="8">
        <f t="shared" si="1"/>
        <v>0.67348050000000004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25" customHeight="1" x14ac:dyDescent="0.3">
      <c r="A12" s="6">
        <v>9</v>
      </c>
      <c r="B12" s="5" t="s">
        <v>16</v>
      </c>
      <c r="C12" s="5" t="s">
        <v>96</v>
      </c>
      <c r="D12" s="9" t="s">
        <v>100</v>
      </c>
      <c r="E12" s="6">
        <v>16</v>
      </c>
      <c r="F12" s="6">
        <v>8</v>
      </c>
      <c r="G12" s="7">
        <f t="shared" si="0"/>
        <v>2.0106240000000001E-2</v>
      </c>
      <c r="H12" s="8">
        <f t="shared" si="1"/>
        <v>0.112594944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25" customHeight="1" x14ac:dyDescent="0.3">
      <c r="A13" s="6">
        <v>10</v>
      </c>
      <c r="B13" s="5" t="s">
        <v>7</v>
      </c>
      <c r="C13" s="31" t="s">
        <v>8</v>
      </c>
      <c r="D13" s="31" t="s">
        <v>33</v>
      </c>
      <c r="E13" s="6">
        <v>11</v>
      </c>
      <c r="F13" s="6">
        <v>6</v>
      </c>
      <c r="G13" s="7">
        <f t="shared" si="0"/>
        <v>9.503339999999999E-3</v>
      </c>
      <c r="H13" s="8">
        <f t="shared" si="1"/>
        <v>3.9914028000000004E-2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 x14ac:dyDescent="0.3">
      <c r="A14" s="6">
        <v>11</v>
      </c>
      <c r="B14" s="5" t="s">
        <v>16</v>
      </c>
      <c r="C14" s="5" t="s">
        <v>96</v>
      </c>
      <c r="D14" s="9" t="s">
        <v>100</v>
      </c>
      <c r="E14" s="6">
        <v>20</v>
      </c>
      <c r="F14" s="6">
        <v>8</v>
      </c>
      <c r="G14" s="7">
        <f t="shared" si="0"/>
        <v>3.1416000000000006E-2</v>
      </c>
      <c r="H14" s="8">
        <f t="shared" si="1"/>
        <v>0.17592959999999999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 x14ac:dyDescent="0.3">
      <c r="A15" s="6">
        <v>12</v>
      </c>
      <c r="B15" s="5" t="s">
        <v>16</v>
      </c>
      <c r="C15" s="5" t="s">
        <v>96</v>
      </c>
      <c r="D15" s="9" t="s">
        <v>100</v>
      </c>
      <c r="E15" s="6">
        <v>20</v>
      </c>
      <c r="F15" s="6">
        <v>6</v>
      </c>
      <c r="G15" s="7">
        <f t="shared" si="0"/>
        <v>3.1416000000000006E-2</v>
      </c>
      <c r="H15" s="8">
        <f t="shared" si="1"/>
        <v>0.13194719999999999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 x14ac:dyDescent="0.3">
      <c r="A16" s="6">
        <v>13</v>
      </c>
      <c r="B16" s="5" t="s">
        <v>16</v>
      </c>
      <c r="C16" s="5" t="s">
        <v>96</v>
      </c>
      <c r="D16" s="9" t="s">
        <v>100</v>
      </c>
      <c r="E16" s="6">
        <v>18</v>
      </c>
      <c r="F16" s="6">
        <v>7</v>
      </c>
      <c r="G16" s="7">
        <f t="shared" si="0"/>
        <v>2.5446959999999998E-2</v>
      </c>
      <c r="H16" s="8">
        <f t="shared" si="1"/>
        <v>0.12469010399999998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 x14ac:dyDescent="0.3">
      <c r="A17" s="6">
        <v>14</v>
      </c>
      <c r="B17" s="5" t="s">
        <v>16</v>
      </c>
      <c r="C17" s="5" t="s">
        <v>96</v>
      </c>
      <c r="D17" s="9" t="s">
        <v>100</v>
      </c>
      <c r="E17" s="6">
        <v>10</v>
      </c>
      <c r="F17" s="6">
        <v>5</v>
      </c>
      <c r="G17" s="7">
        <f t="shared" si="0"/>
        <v>7.8540000000000016E-3</v>
      </c>
      <c r="H17" s="8">
        <f t="shared" si="1"/>
        <v>2.7488999999999996E-2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 x14ac:dyDescent="0.3">
      <c r="A18" s="6">
        <v>15</v>
      </c>
      <c r="B18" s="5" t="s">
        <v>7</v>
      </c>
      <c r="C18" s="31" t="s">
        <v>8</v>
      </c>
      <c r="D18" s="31" t="s">
        <v>34</v>
      </c>
      <c r="E18" s="6">
        <v>17</v>
      </c>
      <c r="F18" s="6">
        <v>7</v>
      </c>
      <c r="G18" s="7">
        <f t="shared" si="0"/>
        <v>2.2698060000000003E-2</v>
      </c>
      <c r="H18" s="8">
        <f t="shared" si="1"/>
        <v>0.11122049400000002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 x14ac:dyDescent="0.3">
      <c r="A19" s="6">
        <v>16</v>
      </c>
      <c r="B19" s="5" t="s">
        <v>16</v>
      </c>
      <c r="C19" s="5" t="s">
        <v>96</v>
      </c>
      <c r="D19" s="9" t="s">
        <v>100</v>
      </c>
      <c r="E19" s="6">
        <v>15</v>
      </c>
      <c r="F19" s="6">
        <v>7</v>
      </c>
      <c r="G19" s="7">
        <f t="shared" si="0"/>
        <v>1.76715E-2</v>
      </c>
      <c r="H19" s="8">
        <f t="shared" si="1"/>
        <v>8.6590349999999983E-2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 x14ac:dyDescent="0.3">
      <c r="A20" s="6">
        <v>17</v>
      </c>
      <c r="B20" s="5" t="s">
        <v>16</v>
      </c>
      <c r="C20" s="5" t="s">
        <v>96</v>
      </c>
      <c r="D20" s="9" t="s">
        <v>100</v>
      </c>
      <c r="E20" s="6">
        <v>16</v>
      </c>
      <c r="F20" s="6">
        <v>6</v>
      </c>
      <c r="G20" s="7">
        <f t="shared" si="0"/>
        <v>2.0106240000000001E-2</v>
      </c>
      <c r="H20" s="8">
        <f t="shared" si="1"/>
        <v>8.4446208000000009E-2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 x14ac:dyDescent="0.3">
      <c r="A21" s="6">
        <v>18</v>
      </c>
      <c r="B21" s="5" t="s">
        <v>16</v>
      </c>
      <c r="C21" s="5" t="s">
        <v>96</v>
      </c>
      <c r="D21" s="9" t="s">
        <v>100</v>
      </c>
      <c r="E21" s="6">
        <v>20</v>
      </c>
      <c r="F21" s="6">
        <v>10</v>
      </c>
      <c r="G21" s="7">
        <f t="shared" si="0"/>
        <v>3.1416000000000006E-2</v>
      </c>
      <c r="H21" s="8">
        <f t="shared" si="1"/>
        <v>0.21991199999999997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 x14ac:dyDescent="0.3">
      <c r="A22" s="6">
        <v>19</v>
      </c>
      <c r="B22" s="5" t="s">
        <v>16</v>
      </c>
      <c r="C22" s="5" t="s">
        <v>96</v>
      </c>
      <c r="D22" s="9" t="s">
        <v>100</v>
      </c>
      <c r="E22" s="6">
        <v>12</v>
      </c>
      <c r="F22" s="6">
        <v>5</v>
      </c>
      <c r="G22" s="7">
        <f t="shared" si="0"/>
        <v>1.130976E-2</v>
      </c>
      <c r="H22" s="8">
        <f t="shared" si="1"/>
        <v>3.958416E-2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 x14ac:dyDescent="0.3">
      <c r="A23" s="6">
        <v>20</v>
      </c>
      <c r="B23" s="5" t="s">
        <v>16</v>
      </c>
      <c r="C23" s="5" t="s">
        <v>96</v>
      </c>
      <c r="D23" s="9" t="s">
        <v>100</v>
      </c>
      <c r="E23" s="6">
        <v>18</v>
      </c>
      <c r="F23" s="6">
        <v>6</v>
      </c>
      <c r="G23" s="7">
        <f t="shared" si="0"/>
        <v>2.5446959999999998E-2</v>
      </c>
      <c r="H23" s="8">
        <f t="shared" si="1"/>
        <v>0.10687723199999999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 x14ac:dyDescent="0.3">
      <c r="A24" s="6">
        <v>21</v>
      </c>
      <c r="B24" s="5" t="s">
        <v>16</v>
      </c>
      <c r="C24" s="5" t="s">
        <v>96</v>
      </c>
      <c r="D24" s="9" t="s">
        <v>100</v>
      </c>
      <c r="E24" s="6">
        <v>19</v>
      </c>
      <c r="F24" s="6">
        <v>8</v>
      </c>
      <c r="G24" s="7">
        <f t="shared" si="0"/>
        <v>2.835294E-2</v>
      </c>
      <c r="H24" s="8">
        <f t="shared" si="1"/>
        <v>0.15877646399999998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 x14ac:dyDescent="0.3">
      <c r="A25" s="6">
        <v>22</v>
      </c>
      <c r="B25" s="5" t="s">
        <v>16</v>
      </c>
      <c r="C25" s="5" t="s">
        <v>96</v>
      </c>
      <c r="D25" s="9" t="s">
        <v>100</v>
      </c>
      <c r="E25" s="6">
        <v>15</v>
      </c>
      <c r="F25" s="6">
        <v>8</v>
      </c>
      <c r="G25" s="7">
        <f t="shared" si="0"/>
        <v>1.76715E-2</v>
      </c>
      <c r="H25" s="8">
        <f t="shared" si="1"/>
        <v>9.896039999999999E-2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 x14ac:dyDescent="0.3">
      <c r="A26" s="6">
        <v>23</v>
      </c>
      <c r="B26" s="5" t="s">
        <v>7</v>
      </c>
      <c r="C26" s="31" t="s">
        <v>8</v>
      </c>
      <c r="D26" s="31" t="s">
        <v>35</v>
      </c>
      <c r="E26" s="6">
        <v>32</v>
      </c>
      <c r="F26" s="6">
        <v>7</v>
      </c>
      <c r="G26" s="7">
        <f t="shared" si="0"/>
        <v>8.0424960000000004E-2</v>
      </c>
      <c r="H26" s="8">
        <f t="shared" si="1"/>
        <v>0.39408230399999999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 x14ac:dyDescent="0.3">
      <c r="A27" s="6">
        <v>24</v>
      </c>
      <c r="B27" s="5" t="s">
        <v>16</v>
      </c>
      <c r="C27" s="5" t="s">
        <v>96</v>
      </c>
      <c r="D27" s="9" t="s">
        <v>100</v>
      </c>
      <c r="E27" s="6">
        <v>17</v>
      </c>
      <c r="F27" s="6">
        <v>6</v>
      </c>
      <c r="G27" s="7">
        <f t="shared" si="0"/>
        <v>2.2698060000000003E-2</v>
      </c>
      <c r="H27" s="8">
        <f t="shared" si="1"/>
        <v>9.5331851999999995E-2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 x14ac:dyDescent="0.3">
      <c r="A28" s="6">
        <v>25</v>
      </c>
      <c r="B28" s="5" t="s">
        <v>16</v>
      </c>
      <c r="C28" s="5" t="s">
        <v>96</v>
      </c>
      <c r="D28" s="9" t="s">
        <v>100</v>
      </c>
      <c r="E28" s="6">
        <v>12</v>
      </c>
      <c r="F28" s="6">
        <v>7</v>
      </c>
      <c r="G28" s="7">
        <f t="shared" si="0"/>
        <v>1.130976E-2</v>
      </c>
      <c r="H28" s="8">
        <f t="shared" si="1"/>
        <v>5.5417823999999997E-2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 x14ac:dyDescent="0.3">
      <c r="A29" s="6">
        <v>26</v>
      </c>
      <c r="B29" s="5" t="s">
        <v>17</v>
      </c>
      <c r="C29" s="31" t="s">
        <v>18</v>
      </c>
      <c r="D29" s="9" t="s">
        <v>98</v>
      </c>
      <c r="E29" s="6">
        <v>40</v>
      </c>
      <c r="F29" s="6">
        <v>12</v>
      </c>
      <c r="G29" s="7">
        <f t="shared" si="0"/>
        <v>0.12566400000000003</v>
      </c>
      <c r="H29" s="8">
        <f t="shared" si="1"/>
        <v>1.0555775999999999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 x14ac:dyDescent="0.3">
      <c r="A30" s="6">
        <v>27</v>
      </c>
      <c r="B30" s="5" t="s">
        <v>16</v>
      </c>
      <c r="C30" s="5" t="s">
        <v>96</v>
      </c>
      <c r="D30" s="9" t="s">
        <v>100</v>
      </c>
      <c r="E30" s="6">
        <v>12</v>
      </c>
      <c r="F30" s="6">
        <v>6</v>
      </c>
      <c r="G30" s="7">
        <f t="shared" si="0"/>
        <v>1.130976E-2</v>
      </c>
      <c r="H30" s="8">
        <f t="shared" si="1"/>
        <v>4.7500991999999999E-2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 x14ac:dyDescent="0.3">
      <c r="A31" s="6">
        <v>28</v>
      </c>
      <c r="B31" s="5" t="s">
        <v>7</v>
      </c>
      <c r="C31" s="31" t="s">
        <v>8</v>
      </c>
      <c r="D31" s="31" t="s">
        <v>36</v>
      </c>
      <c r="E31" s="6">
        <v>40</v>
      </c>
      <c r="F31" s="6">
        <v>15</v>
      </c>
      <c r="G31" s="7">
        <f t="shared" si="0"/>
        <v>0.12566400000000003</v>
      </c>
      <c r="H31" s="8">
        <f t="shared" si="1"/>
        <v>1.319472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 x14ac:dyDescent="0.3">
      <c r="A32" s="6">
        <v>29</v>
      </c>
      <c r="B32" s="5" t="s">
        <v>16</v>
      </c>
      <c r="C32" s="5" t="s">
        <v>96</v>
      </c>
      <c r="D32" s="9" t="s">
        <v>100</v>
      </c>
      <c r="E32" s="6">
        <v>17</v>
      </c>
      <c r="F32" s="6">
        <v>8</v>
      </c>
      <c r="G32" s="7">
        <f t="shared" si="0"/>
        <v>2.2698060000000003E-2</v>
      </c>
      <c r="H32" s="8">
        <f t="shared" si="1"/>
        <v>0.12710913600000001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 x14ac:dyDescent="0.3">
      <c r="A33" s="6">
        <v>30</v>
      </c>
      <c r="B33" s="5" t="s">
        <v>16</v>
      </c>
      <c r="C33" s="5" t="s">
        <v>96</v>
      </c>
      <c r="D33" s="9" t="s">
        <v>100</v>
      </c>
      <c r="E33" s="6">
        <v>18</v>
      </c>
      <c r="F33" s="6">
        <v>8</v>
      </c>
      <c r="G33" s="7">
        <f t="shared" si="0"/>
        <v>2.5446959999999998E-2</v>
      </c>
      <c r="H33" s="8">
        <f t="shared" si="1"/>
        <v>0.14250297599999998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 x14ac:dyDescent="0.3">
      <c r="A34" s="6">
        <v>31</v>
      </c>
      <c r="B34" s="5" t="s">
        <v>16</v>
      </c>
      <c r="C34" s="5" t="s">
        <v>96</v>
      </c>
      <c r="D34" s="9" t="s">
        <v>100</v>
      </c>
      <c r="E34" s="6">
        <v>18</v>
      </c>
      <c r="F34" s="6">
        <v>7</v>
      </c>
      <c r="G34" s="7">
        <f t="shared" si="0"/>
        <v>2.5446959999999998E-2</v>
      </c>
      <c r="H34" s="8">
        <f t="shared" si="1"/>
        <v>0.12469010399999998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 x14ac:dyDescent="0.3">
      <c r="A35" s="6">
        <v>32</v>
      </c>
      <c r="B35" s="5" t="s">
        <v>16</v>
      </c>
      <c r="C35" s="5" t="s">
        <v>96</v>
      </c>
      <c r="D35" s="9" t="s">
        <v>100</v>
      </c>
      <c r="E35" s="6">
        <v>40</v>
      </c>
      <c r="F35" s="6">
        <v>8</v>
      </c>
      <c r="G35" s="7">
        <f t="shared" si="0"/>
        <v>0.12566400000000003</v>
      </c>
      <c r="H35" s="8">
        <f t="shared" si="1"/>
        <v>0.70371839999999997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 x14ac:dyDescent="0.3">
      <c r="A36" s="6">
        <v>33</v>
      </c>
      <c r="B36" s="5" t="s">
        <v>16</v>
      </c>
      <c r="C36" s="5" t="s">
        <v>96</v>
      </c>
      <c r="D36" s="9" t="s">
        <v>100</v>
      </c>
      <c r="E36" s="6">
        <v>22</v>
      </c>
      <c r="F36" s="6">
        <v>8</v>
      </c>
      <c r="G36" s="7">
        <f t="shared" ref="G36:G67" si="2">((E36/100)^2)*0.7854</f>
        <v>3.8013359999999996E-2</v>
      </c>
      <c r="H36" s="8">
        <f t="shared" ref="H36:H67" si="3">((E36^2)*3.1416/40000)*F36*0.7</f>
        <v>0.21287481599999999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 x14ac:dyDescent="0.3">
      <c r="A37" s="6">
        <v>34</v>
      </c>
      <c r="B37" s="5" t="s">
        <v>16</v>
      </c>
      <c r="C37" s="5" t="s">
        <v>96</v>
      </c>
      <c r="D37" s="9" t="s">
        <v>100</v>
      </c>
      <c r="E37" s="6">
        <v>12</v>
      </c>
      <c r="F37" s="6">
        <v>5</v>
      </c>
      <c r="G37" s="7">
        <f t="shared" si="2"/>
        <v>1.130976E-2</v>
      </c>
      <c r="H37" s="8">
        <f t="shared" si="3"/>
        <v>3.958416E-2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 x14ac:dyDescent="0.3">
      <c r="A38" s="6">
        <v>35</v>
      </c>
      <c r="B38" s="5" t="s">
        <v>16</v>
      </c>
      <c r="C38" s="5" t="s">
        <v>96</v>
      </c>
      <c r="D38" s="9" t="s">
        <v>100</v>
      </c>
      <c r="E38" s="6">
        <v>16</v>
      </c>
      <c r="F38" s="6">
        <v>4</v>
      </c>
      <c r="G38" s="7">
        <f t="shared" si="2"/>
        <v>2.0106240000000001E-2</v>
      </c>
      <c r="H38" s="8">
        <f t="shared" si="3"/>
        <v>5.6297472000000001E-2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 x14ac:dyDescent="0.3">
      <c r="A39" s="6">
        <v>36</v>
      </c>
      <c r="B39" s="5" t="s">
        <v>16</v>
      </c>
      <c r="C39" s="5" t="s">
        <v>96</v>
      </c>
      <c r="D39" s="9" t="s">
        <v>100</v>
      </c>
      <c r="E39" s="6">
        <v>17</v>
      </c>
      <c r="F39" s="6">
        <v>6</v>
      </c>
      <c r="G39" s="7">
        <f t="shared" si="2"/>
        <v>2.2698060000000003E-2</v>
      </c>
      <c r="H39" s="8">
        <f t="shared" si="3"/>
        <v>9.5331851999999995E-2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 x14ac:dyDescent="0.3">
      <c r="A40" s="6">
        <v>37</v>
      </c>
      <c r="B40" s="5" t="s">
        <v>23</v>
      </c>
      <c r="C40" s="5" t="s">
        <v>24</v>
      </c>
      <c r="D40" s="5" t="s">
        <v>37</v>
      </c>
      <c r="E40" s="6">
        <v>15</v>
      </c>
      <c r="F40" s="6">
        <v>7</v>
      </c>
      <c r="G40" s="7">
        <f t="shared" si="2"/>
        <v>1.76715E-2</v>
      </c>
      <c r="H40" s="8">
        <f t="shared" si="3"/>
        <v>8.6590349999999983E-2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 x14ac:dyDescent="0.3">
      <c r="A41" s="6">
        <v>38</v>
      </c>
      <c r="B41" s="5" t="s">
        <v>16</v>
      </c>
      <c r="C41" s="5" t="s">
        <v>96</v>
      </c>
      <c r="D41" s="9" t="s">
        <v>100</v>
      </c>
      <c r="E41" s="6">
        <v>20</v>
      </c>
      <c r="F41" s="6">
        <v>7</v>
      </c>
      <c r="G41" s="7">
        <f t="shared" si="2"/>
        <v>3.1416000000000006E-2</v>
      </c>
      <c r="H41" s="8">
        <f t="shared" si="3"/>
        <v>0.15393839999999998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 x14ac:dyDescent="0.3">
      <c r="A42" s="6">
        <v>39</v>
      </c>
      <c r="B42" s="5" t="s">
        <v>16</v>
      </c>
      <c r="C42" s="5" t="s">
        <v>96</v>
      </c>
      <c r="D42" s="9" t="s">
        <v>100</v>
      </c>
      <c r="E42" s="6">
        <v>18</v>
      </c>
      <c r="F42" s="6">
        <v>8</v>
      </c>
      <c r="G42" s="7">
        <f t="shared" si="2"/>
        <v>2.5446959999999998E-2</v>
      </c>
      <c r="H42" s="8">
        <f t="shared" si="3"/>
        <v>0.14250297599999998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 x14ac:dyDescent="0.3">
      <c r="A43" s="6">
        <v>40</v>
      </c>
      <c r="B43" s="5" t="s">
        <v>16</v>
      </c>
      <c r="C43" s="5" t="s">
        <v>96</v>
      </c>
      <c r="D43" s="9" t="s">
        <v>100</v>
      </c>
      <c r="E43" s="6">
        <v>15</v>
      </c>
      <c r="F43" s="6">
        <v>8</v>
      </c>
      <c r="G43" s="7">
        <f t="shared" si="2"/>
        <v>1.76715E-2</v>
      </c>
      <c r="H43" s="8">
        <f t="shared" si="3"/>
        <v>9.896039999999999E-2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 x14ac:dyDescent="0.3">
      <c r="A44" s="6">
        <v>41</v>
      </c>
      <c r="B44" s="5" t="s">
        <v>16</v>
      </c>
      <c r="C44" s="5" t="s">
        <v>96</v>
      </c>
      <c r="D44" s="9" t="s">
        <v>100</v>
      </c>
      <c r="E44" s="6">
        <v>13</v>
      </c>
      <c r="F44" s="6">
        <v>8</v>
      </c>
      <c r="G44" s="7">
        <f t="shared" si="2"/>
        <v>1.3273260000000002E-2</v>
      </c>
      <c r="H44" s="8">
        <f t="shared" si="3"/>
        <v>7.4330255999999983E-2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 x14ac:dyDescent="0.3">
      <c r="A45" s="6">
        <v>42</v>
      </c>
      <c r="B45" s="5" t="s">
        <v>16</v>
      </c>
      <c r="C45" s="5" t="s">
        <v>96</v>
      </c>
      <c r="D45" s="9" t="s">
        <v>100</v>
      </c>
      <c r="E45" s="6">
        <v>30</v>
      </c>
      <c r="F45" s="6">
        <v>5</v>
      </c>
      <c r="G45" s="7">
        <f t="shared" si="2"/>
        <v>7.0685999999999999E-2</v>
      </c>
      <c r="H45" s="8">
        <f t="shared" si="3"/>
        <v>0.24740100000000001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 x14ac:dyDescent="0.3">
      <c r="A46" s="6">
        <v>43</v>
      </c>
      <c r="B46" s="5" t="s">
        <v>16</v>
      </c>
      <c r="C46" s="5" t="s">
        <v>96</v>
      </c>
      <c r="D46" s="9" t="s">
        <v>100</v>
      </c>
      <c r="E46" s="6">
        <v>13</v>
      </c>
      <c r="F46" s="6">
        <v>7</v>
      </c>
      <c r="G46" s="7">
        <f t="shared" si="2"/>
        <v>1.3273260000000002E-2</v>
      </c>
      <c r="H46" s="8">
        <f t="shared" si="3"/>
        <v>6.5038973999999986E-2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 x14ac:dyDescent="0.3">
      <c r="A47" s="6">
        <v>44</v>
      </c>
      <c r="B47" s="5" t="s">
        <v>16</v>
      </c>
      <c r="C47" s="5" t="s">
        <v>96</v>
      </c>
      <c r="D47" s="9" t="s">
        <v>100</v>
      </c>
      <c r="E47" s="6">
        <v>17</v>
      </c>
      <c r="F47" s="6">
        <v>8</v>
      </c>
      <c r="G47" s="7">
        <f t="shared" si="2"/>
        <v>2.2698060000000003E-2</v>
      </c>
      <c r="H47" s="8">
        <f t="shared" si="3"/>
        <v>0.12710913600000001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 x14ac:dyDescent="0.3">
      <c r="A48" s="6">
        <v>45</v>
      </c>
      <c r="B48" s="5" t="s">
        <v>20</v>
      </c>
      <c r="C48" s="5" t="s">
        <v>8</v>
      </c>
      <c r="D48" s="31" t="s">
        <v>38</v>
      </c>
      <c r="E48" s="6">
        <v>32</v>
      </c>
      <c r="F48" s="6">
        <v>10</v>
      </c>
      <c r="G48" s="7">
        <f t="shared" si="2"/>
        <v>8.0424960000000004E-2</v>
      </c>
      <c r="H48" s="8">
        <f t="shared" si="3"/>
        <v>0.56297471999999993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 x14ac:dyDescent="0.3">
      <c r="A49" s="6">
        <v>46</v>
      </c>
      <c r="B49" s="5" t="s">
        <v>16</v>
      </c>
      <c r="C49" s="5" t="s">
        <v>96</v>
      </c>
      <c r="D49" s="9" t="s">
        <v>100</v>
      </c>
      <c r="E49" s="6">
        <v>13</v>
      </c>
      <c r="F49" s="6">
        <v>7</v>
      </c>
      <c r="G49" s="7">
        <f t="shared" si="2"/>
        <v>1.3273260000000002E-2</v>
      </c>
      <c r="H49" s="8">
        <f t="shared" si="3"/>
        <v>6.5038973999999986E-2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 x14ac:dyDescent="0.3">
      <c r="A50" s="6">
        <v>47</v>
      </c>
      <c r="B50" s="5" t="s">
        <v>16</v>
      </c>
      <c r="C50" s="5" t="s">
        <v>96</v>
      </c>
      <c r="D50" s="9" t="s">
        <v>100</v>
      </c>
      <c r="E50" s="6">
        <v>18</v>
      </c>
      <c r="F50" s="6">
        <v>5</v>
      </c>
      <c r="G50" s="7">
        <f t="shared" si="2"/>
        <v>2.5446959999999998E-2</v>
      </c>
      <c r="H50" s="8">
        <f t="shared" si="3"/>
        <v>8.9064359999999981E-2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 x14ac:dyDescent="0.3">
      <c r="A51" s="6">
        <v>48</v>
      </c>
      <c r="B51" s="5" t="s">
        <v>16</v>
      </c>
      <c r="C51" s="5" t="s">
        <v>96</v>
      </c>
      <c r="D51" s="9" t="s">
        <v>100</v>
      </c>
      <c r="E51" s="6">
        <v>18</v>
      </c>
      <c r="F51" s="6">
        <v>6</v>
      </c>
      <c r="G51" s="7">
        <f t="shared" si="2"/>
        <v>2.5446959999999998E-2</v>
      </c>
      <c r="H51" s="8">
        <f t="shared" si="3"/>
        <v>0.10687723199999999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 x14ac:dyDescent="0.3">
      <c r="A52" s="6">
        <v>49</v>
      </c>
      <c r="B52" s="5" t="s">
        <v>16</v>
      </c>
      <c r="C52" s="5" t="s">
        <v>96</v>
      </c>
      <c r="D52" s="9" t="s">
        <v>100</v>
      </c>
      <c r="E52" s="6">
        <v>18</v>
      </c>
      <c r="F52" s="6">
        <v>6</v>
      </c>
      <c r="G52" s="7">
        <f t="shared" si="2"/>
        <v>2.5446959999999998E-2</v>
      </c>
      <c r="H52" s="8">
        <f t="shared" si="3"/>
        <v>0.10687723199999999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 x14ac:dyDescent="0.3">
      <c r="A53" s="6">
        <v>50</v>
      </c>
      <c r="B53" s="5" t="s">
        <v>16</v>
      </c>
      <c r="C53" s="5" t="s">
        <v>96</v>
      </c>
      <c r="D53" s="9" t="s">
        <v>100</v>
      </c>
      <c r="E53" s="6">
        <v>16</v>
      </c>
      <c r="F53" s="6">
        <v>5</v>
      </c>
      <c r="G53" s="7">
        <f t="shared" si="2"/>
        <v>2.0106240000000001E-2</v>
      </c>
      <c r="H53" s="8">
        <f t="shared" si="3"/>
        <v>7.0371839999999991E-2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 x14ac:dyDescent="0.3">
      <c r="A54" s="6">
        <v>51</v>
      </c>
      <c r="B54" s="5" t="s">
        <v>16</v>
      </c>
      <c r="C54" s="5" t="s">
        <v>96</v>
      </c>
      <c r="D54" s="9" t="s">
        <v>100</v>
      </c>
      <c r="E54" s="6">
        <v>30</v>
      </c>
      <c r="F54" s="6">
        <v>8</v>
      </c>
      <c r="G54" s="7">
        <f t="shared" si="2"/>
        <v>7.0685999999999999E-2</v>
      </c>
      <c r="H54" s="8">
        <f t="shared" si="3"/>
        <v>0.39584159999999996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 x14ac:dyDescent="0.3">
      <c r="A55" s="6">
        <v>52</v>
      </c>
      <c r="B55" s="5" t="s">
        <v>16</v>
      </c>
      <c r="C55" s="5" t="s">
        <v>96</v>
      </c>
      <c r="D55" s="9" t="s">
        <v>100</v>
      </c>
      <c r="E55" s="6">
        <v>12</v>
      </c>
      <c r="F55" s="6">
        <v>6</v>
      </c>
      <c r="G55" s="7">
        <f t="shared" si="2"/>
        <v>1.130976E-2</v>
      </c>
      <c r="H55" s="8">
        <f t="shared" si="3"/>
        <v>4.7500991999999999E-2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 x14ac:dyDescent="0.3">
      <c r="A56" s="6">
        <v>53</v>
      </c>
      <c r="B56" s="5" t="s">
        <v>17</v>
      </c>
      <c r="C56" s="31" t="s">
        <v>18</v>
      </c>
      <c r="D56" s="9" t="s">
        <v>98</v>
      </c>
      <c r="E56" s="6">
        <v>20</v>
      </c>
      <c r="F56" s="6">
        <v>7</v>
      </c>
      <c r="G56" s="7">
        <f t="shared" si="2"/>
        <v>3.1416000000000006E-2</v>
      </c>
      <c r="H56" s="8">
        <f t="shared" si="3"/>
        <v>0.15393839999999998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 x14ac:dyDescent="0.3">
      <c r="A57" s="6">
        <v>54</v>
      </c>
      <c r="B57" s="5" t="s">
        <v>16</v>
      </c>
      <c r="C57" s="5" t="s">
        <v>96</v>
      </c>
      <c r="D57" s="9" t="s">
        <v>100</v>
      </c>
      <c r="E57" s="6">
        <v>20</v>
      </c>
      <c r="F57" s="6">
        <v>5</v>
      </c>
      <c r="G57" s="7">
        <f t="shared" si="2"/>
        <v>3.1416000000000006E-2</v>
      </c>
      <c r="H57" s="8">
        <f t="shared" si="3"/>
        <v>0.10995599999999998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 x14ac:dyDescent="0.3">
      <c r="A58" s="6">
        <v>55</v>
      </c>
      <c r="B58" s="5" t="s">
        <v>13</v>
      </c>
      <c r="C58" s="31" t="s">
        <v>14</v>
      </c>
      <c r="D58" s="31" t="s">
        <v>39</v>
      </c>
      <c r="E58" s="6">
        <v>18</v>
      </c>
      <c r="F58" s="6">
        <v>5</v>
      </c>
      <c r="G58" s="7">
        <f t="shared" si="2"/>
        <v>2.5446959999999998E-2</v>
      </c>
      <c r="H58" s="8">
        <f t="shared" si="3"/>
        <v>8.9064359999999981E-2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 x14ac:dyDescent="0.3">
      <c r="A59" s="6">
        <v>56</v>
      </c>
      <c r="B59" s="5" t="s">
        <v>16</v>
      </c>
      <c r="C59" s="5" t="s">
        <v>96</v>
      </c>
      <c r="D59" s="9" t="s">
        <v>100</v>
      </c>
      <c r="E59" s="6">
        <v>13</v>
      </c>
      <c r="F59" s="6">
        <v>6</v>
      </c>
      <c r="G59" s="7">
        <f t="shared" si="2"/>
        <v>1.3273260000000002E-2</v>
      </c>
      <c r="H59" s="8">
        <f t="shared" si="3"/>
        <v>5.5747691999999995E-2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 x14ac:dyDescent="0.3">
      <c r="A60" s="6">
        <v>57</v>
      </c>
      <c r="B60" s="5" t="s">
        <v>16</v>
      </c>
      <c r="C60" s="5" t="s">
        <v>96</v>
      </c>
      <c r="D60" s="9" t="s">
        <v>100</v>
      </c>
      <c r="E60" s="6">
        <v>13</v>
      </c>
      <c r="F60" s="6">
        <v>6</v>
      </c>
      <c r="G60" s="7">
        <f t="shared" si="2"/>
        <v>1.3273260000000002E-2</v>
      </c>
      <c r="H60" s="8">
        <f t="shared" si="3"/>
        <v>5.5747691999999995E-2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 x14ac:dyDescent="0.3">
      <c r="A61" s="6">
        <v>58</v>
      </c>
      <c r="B61" s="5" t="s">
        <v>16</v>
      </c>
      <c r="C61" s="5" t="s">
        <v>96</v>
      </c>
      <c r="D61" s="9" t="s">
        <v>100</v>
      </c>
      <c r="E61" s="6">
        <v>20</v>
      </c>
      <c r="F61" s="6">
        <v>6</v>
      </c>
      <c r="G61" s="7">
        <f t="shared" si="2"/>
        <v>3.1416000000000006E-2</v>
      </c>
      <c r="H61" s="8">
        <f t="shared" si="3"/>
        <v>0.13194719999999999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 x14ac:dyDescent="0.3">
      <c r="A62" s="6">
        <v>59</v>
      </c>
      <c r="B62" s="5" t="s">
        <v>16</v>
      </c>
      <c r="C62" s="5" t="s">
        <v>96</v>
      </c>
      <c r="D62" s="9" t="s">
        <v>100</v>
      </c>
      <c r="E62" s="6">
        <v>14</v>
      </c>
      <c r="F62" s="6">
        <v>6</v>
      </c>
      <c r="G62" s="7">
        <f t="shared" si="2"/>
        <v>1.5393840000000002E-2</v>
      </c>
      <c r="H62" s="8">
        <f t="shared" si="3"/>
        <v>6.4654128000000005E-2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 x14ac:dyDescent="0.3">
      <c r="A63" s="6">
        <v>60</v>
      </c>
      <c r="B63" s="5" t="s">
        <v>13</v>
      </c>
      <c r="C63" s="31" t="s">
        <v>14</v>
      </c>
      <c r="D63" s="31" t="s">
        <v>40</v>
      </c>
      <c r="E63" s="6">
        <v>13</v>
      </c>
      <c r="F63" s="6">
        <v>6</v>
      </c>
      <c r="G63" s="7">
        <f t="shared" si="2"/>
        <v>1.3273260000000002E-2</v>
      </c>
      <c r="H63" s="8">
        <f t="shared" si="3"/>
        <v>5.5747691999999995E-2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 x14ac:dyDescent="0.3">
      <c r="A64" s="6">
        <v>61</v>
      </c>
      <c r="B64" s="5" t="s">
        <v>16</v>
      </c>
      <c r="C64" s="5" t="s">
        <v>96</v>
      </c>
      <c r="D64" s="9" t="s">
        <v>100</v>
      </c>
      <c r="E64" s="6">
        <v>15</v>
      </c>
      <c r="F64" s="6">
        <v>6</v>
      </c>
      <c r="G64" s="7">
        <f t="shared" si="2"/>
        <v>1.76715E-2</v>
      </c>
      <c r="H64" s="8">
        <f t="shared" si="3"/>
        <v>7.4220299999999989E-2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 x14ac:dyDescent="0.3">
      <c r="A65" s="6">
        <v>62</v>
      </c>
      <c r="B65" s="5" t="s">
        <v>16</v>
      </c>
      <c r="C65" s="5" t="s">
        <v>96</v>
      </c>
      <c r="D65" s="9" t="s">
        <v>100</v>
      </c>
      <c r="E65" s="6">
        <v>13</v>
      </c>
      <c r="F65" s="6">
        <v>7</v>
      </c>
      <c r="G65" s="7">
        <f t="shared" si="2"/>
        <v>1.3273260000000002E-2</v>
      </c>
      <c r="H65" s="8">
        <f t="shared" si="3"/>
        <v>6.5038973999999986E-2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 x14ac:dyDescent="0.3">
      <c r="A66" s="6">
        <v>63</v>
      </c>
      <c r="B66" s="5" t="s">
        <v>16</v>
      </c>
      <c r="C66" s="5" t="s">
        <v>96</v>
      </c>
      <c r="D66" s="9" t="s">
        <v>100</v>
      </c>
      <c r="E66" s="6">
        <v>16</v>
      </c>
      <c r="F66" s="6">
        <v>7</v>
      </c>
      <c r="G66" s="7">
        <f t="shared" si="2"/>
        <v>2.0106240000000001E-2</v>
      </c>
      <c r="H66" s="8">
        <f t="shared" si="3"/>
        <v>9.8520575999999999E-2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 x14ac:dyDescent="0.3">
      <c r="A67" s="6">
        <v>64</v>
      </c>
      <c r="B67" s="5" t="s">
        <v>23</v>
      </c>
      <c r="C67" s="5" t="s">
        <v>24</v>
      </c>
      <c r="D67" s="5" t="s">
        <v>41</v>
      </c>
      <c r="E67" s="6">
        <v>16</v>
      </c>
      <c r="F67" s="6">
        <v>6</v>
      </c>
      <c r="G67" s="7">
        <f t="shared" si="2"/>
        <v>2.0106240000000001E-2</v>
      </c>
      <c r="H67" s="8">
        <f t="shared" si="3"/>
        <v>8.4446208000000009E-2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 x14ac:dyDescent="0.3">
      <c r="A68" s="6">
        <v>65</v>
      </c>
      <c r="B68" s="5" t="s">
        <v>7</v>
      </c>
      <c r="C68" s="31" t="s">
        <v>8</v>
      </c>
      <c r="D68" s="31" t="s">
        <v>42</v>
      </c>
      <c r="E68" s="6">
        <v>50</v>
      </c>
      <c r="F68" s="6">
        <v>22</v>
      </c>
      <c r="G68" s="7">
        <f t="shared" ref="G68:G89" si="4">((E68/100)^2)*0.7854</f>
        <v>0.19635</v>
      </c>
      <c r="H68" s="8">
        <f t="shared" ref="H68:H89" si="5">((E68^2)*3.1416/40000)*F68*0.7</f>
        <v>3.02379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 x14ac:dyDescent="0.3">
      <c r="A69" s="6">
        <v>66</v>
      </c>
      <c r="B69" s="5" t="s">
        <v>17</v>
      </c>
      <c r="C69" s="31" t="s">
        <v>18</v>
      </c>
      <c r="D69" s="9" t="s">
        <v>98</v>
      </c>
      <c r="E69" s="6">
        <v>45</v>
      </c>
      <c r="F69" s="6">
        <v>18</v>
      </c>
      <c r="G69" s="7">
        <f t="shared" si="4"/>
        <v>0.1590435</v>
      </c>
      <c r="H69" s="8">
        <f t="shared" si="5"/>
        <v>2.0039481000000001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 x14ac:dyDescent="0.3">
      <c r="A70" s="6">
        <v>67</v>
      </c>
      <c r="B70" s="5" t="s">
        <v>13</v>
      </c>
      <c r="C70" s="31" t="s">
        <v>14</v>
      </c>
      <c r="D70" s="31" t="s">
        <v>43</v>
      </c>
      <c r="E70" s="6">
        <v>10</v>
      </c>
      <c r="F70" s="6">
        <v>8</v>
      </c>
      <c r="G70" s="7">
        <f t="shared" si="4"/>
        <v>7.8540000000000016E-3</v>
      </c>
      <c r="H70" s="8">
        <f t="shared" si="5"/>
        <v>4.3982399999999998E-2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 x14ac:dyDescent="0.3">
      <c r="A71" s="6">
        <v>68</v>
      </c>
      <c r="B71" s="5" t="s">
        <v>23</v>
      </c>
      <c r="C71" s="5" t="s">
        <v>24</v>
      </c>
      <c r="D71" s="5" t="s">
        <v>44</v>
      </c>
      <c r="E71" s="6">
        <v>11</v>
      </c>
      <c r="F71" s="6">
        <v>8</v>
      </c>
      <c r="G71" s="7">
        <f t="shared" si="4"/>
        <v>9.503339999999999E-3</v>
      </c>
      <c r="H71" s="8">
        <f t="shared" si="5"/>
        <v>5.3218703999999999E-2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 x14ac:dyDescent="0.3">
      <c r="A72" s="6">
        <v>69</v>
      </c>
      <c r="B72" s="5" t="s">
        <v>17</v>
      </c>
      <c r="C72" s="31" t="s">
        <v>18</v>
      </c>
      <c r="D72" s="9" t="s">
        <v>98</v>
      </c>
      <c r="E72" s="6">
        <v>35</v>
      </c>
      <c r="F72" s="6">
        <v>15</v>
      </c>
      <c r="G72" s="7">
        <f t="shared" si="4"/>
        <v>9.6211499999999991E-2</v>
      </c>
      <c r="H72" s="8">
        <f t="shared" si="5"/>
        <v>1.01022075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 x14ac:dyDescent="0.3">
      <c r="A73" s="6">
        <v>70</v>
      </c>
      <c r="B73" s="5" t="s">
        <v>16</v>
      </c>
      <c r="C73" s="5" t="s">
        <v>96</v>
      </c>
      <c r="D73" s="9" t="s">
        <v>100</v>
      </c>
      <c r="E73" s="6">
        <v>11</v>
      </c>
      <c r="F73" s="6">
        <v>6</v>
      </c>
      <c r="G73" s="7">
        <f t="shared" si="4"/>
        <v>9.503339999999999E-3</v>
      </c>
      <c r="H73" s="8">
        <f t="shared" si="5"/>
        <v>3.9914028000000004E-2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 x14ac:dyDescent="0.3">
      <c r="A74" s="6">
        <v>71</v>
      </c>
      <c r="B74" s="5" t="s">
        <v>16</v>
      </c>
      <c r="C74" s="5" t="s">
        <v>96</v>
      </c>
      <c r="D74" s="9" t="s">
        <v>100</v>
      </c>
      <c r="E74" s="6">
        <v>14</v>
      </c>
      <c r="F74" s="6">
        <v>7</v>
      </c>
      <c r="G74" s="7">
        <f t="shared" si="4"/>
        <v>1.5393840000000002E-2</v>
      </c>
      <c r="H74" s="8">
        <f t="shared" si="5"/>
        <v>7.5429815999999997E-2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 x14ac:dyDescent="0.3">
      <c r="A75" s="6">
        <v>72</v>
      </c>
      <c r="B75" s="5" t="s">
        <v>16</v>
      </c>
      <c r="C75" s="5" t="s">
        <v>96</v>
      </c>
      <c r="D75" s="9" t="s">
        <v>100</v>
      </c>
      <c r="E75" s="6">
        <v>11</v>
      </c>
      <c r="F75" s="6">
        <v>6</v>
      </c>
      <c r="G75" s="7">
        <f t="shared" si="4"/>
        <v>9.503339999999999E-3</v>
      </c>
      <c r="H75" s="8">
        <f t="shared" si="5"/>
        <v>3.9914028000000004E-2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 x14ac:dyDescent="0.3">
      <c r="A76" s="6">
        <v>73</v>
      </c>
      <c r="B76" s="5" t="s">
        <v>16</v>
      </c>
      <c r="C76" s="5" t="s">
        <v>96</v>
      </c>
      <c r="D76" s="9" t="s">
        <v>100</v>
      </c>
      <c r="E76" s="6">
        <v>10</v>
      </c>
      <c r="F76" s="6">
        <v>5</v>
      </c>
      <c r="G76" s="7">
        <f t="shared" si="4"/>
        <v>7.8540000000000016E-3</v>
      </c>
      <c r="H76" s="8">
        <f t="shared" si="5"/>
        <v>2.7488999999999996E-2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 x14ac:dyDescent="0.3">
      <c r="A77" s="6">
        <v>74</v>
      </c>
      <c r="B77" s="5" t="s">
        <v>16</v>
      </c>
      <c r="C77" s="5" t="s">
        <v>96</v>
      </c>
      <c r="D77" s="9" t="s">
        <v>100</v>
      </c>
      <c r="E77" s="6">
        <v>13</v>
      </c>
      <c r="F77" s="6">
        <v>7</v>
      </c>
      <c r="G77" s="7">
        <f t="shared" si="4"/>
        <v>1.3273260000000002E-2</v>
      </c>
      <c r="H77" s="8">
        <f t="shared" si="5"/>
        <v>6.5038973999999986E-2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 x14ac:dyDescent="0.3">
      <c r="A78" s="6">
        <v>75</v>
      </c>
      <c r="B78" s="5" t="s">
        <v>7</v>
      </c>
      <c r="C78" s="31" t="s">
        <v>8</v>
      </c>
      <c r="D78" s="31" t="s">
        <v>45</v>
      </c>
      <c r="E78" s="6">
        <v>35</v>
      </c>
      <c r="F78" s="6">
        <v>15</v>
      </c>
      <c r="G78" s="7">
        <f t="shared" si="4"/>
        <v>9.6211499999999991E-2</v>
      </c>
      <c r="H78" s="8">
        <f t="shared" si="5"/>
        <v>1.01022075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 x14ac:dyDescent="0.3">
      <c r="A79" s="6">
        <v>76</v>
      </c>
      <c r="B79" s="5" t="s">
        <v>16</v>
      </c>
      <c r="C79" s="5" t="s">
        <v>96</v>
      </c>
      <c r="D79" s="9" t="s">
        <v>100</v>
      </c>
      <c r="E79" s="6">
        <v>20</v>
      </c>
      <c r="F79" s="6">
        <v>7</v>
      </c>
      <c r="G79" s="7">
        <f t="shared" si="4"/>
        <v>3.1416000000000006E-2</v>
      </c>
      <c r="H79" s="8">
        <f t="shared" si="5"/>
        <v>0.15393839999999998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 x14ac:dyDescent="0.3">
      <c r="A80" s="6">
        <v>77</v>
      </c>
      <c r="B80" s="5" t="s">
        <v>16</v>
      </c>
      <c r="C80" s="5" t="s">
        <v>96</v>
      </c>
      <c r="D80" s="9" t="s">
        <v>100</v>
      </c>
      <c r="E80" s="6">
        <v>13</v>
      </c>
      <c r="F80" s="6">
        <v>6</v>
      </c>
      <c r="G80" s="7">
        <f t="shared" si="4"/>
        <v>1.3273260000000002E-2</v>
      </c>
      <c r="H80" s="8">
        <f t="shared" si="5"/>
        <v>5.5747691999999995E-2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 x14ac:dyDescent="0.3">
      <c r="A81" s="6">
        <v>78</v>
      </c>
      <c r="B81" s="5" t="s">
        <v>16</v>
      </c>
      <c r="C81" s="5" t="s">
        <v>96</v>
      </c>
      <c r="D81" s="9" t="s">
        <v>100</v>
      </c>
      <c r="E81" s="6">
        <v>30</v>
      </c>
      <c r="F81" s="6">
        <v>6</v>
      </c>
      <c r="G81" s="7">
        <f t="shared" si="4"/>
        <v>7.0685999999999999E-2</v>
      </c>
      <c r="H81" s="8">
        <f t="shared" si="5"/>
        <v>0.29688119999999996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 x14ac:dyDescent="0.3">
      <c r="A82" s="6">
        <v>79</v>
      </c>
      <c r="B82" s="5" t="s">
        <v>20</v>
      </c>
      <c r="C82" s="5" t="s">
        <v>8</v>
      </c>
      <c r="D82" s="31" t="s">
        <v>46</v>
      </c>
      <c r="E82" s="6">
        <v>30</v>
      </c>
      <c r="F82" s="6">
        <v>7</v>
      </c>
      <c r="G82" s="7">
        <f t="shared" si="4"/>
        <v>7.0685999999999999E-2</v>
      </c>
      <c r="H82" s="8">
        <f t="shared" si="5"/>
        <v>0.34636139999999993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 x14ac:dyDescent="0.3">
      <c r="A83" s="6">
        <v>80</v>
      </c>
      <c r="B83" s="5" t="s">
        <v>16</v>
      </c>
      <c r="C83" s="5" t="s">
        <v>96</v>
      </c>
      <c r="D83" s="9" t="s">
        <v>100</v>
      </c>
      <c r="E83" s="6">
        <v>15</v>
      </c>
      <c r="F83" s="6">
        <v>6</v>
      </c>
      <c r="G83" s="7">
        <f t="shared" si="4"/>
        <v>1.76715E-2</v>
      </c>
      <c r="H83" s="8">
        <f t="shared" si="5"/>
        <v>7.4220299999999989E-2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 x14ac:dyDescent="0.3">
      <c r="A84" s="6">
        <v>81</v>
      </c>
      <c r="B84" s="5" t="s">
        <v>16</v>
      </c>
      <c r="C84" s="5" t="s">
        <v>96</v>
      </c>
      <c r="D84" s="9" t="s">
        <v>100</v>
      </c>
      <c r="E84" s="6">
        <v>11</v>
      </c>
      <c r="F84" s="6">
        <v>4</v>
      </c>
      <c r="G84" s="7">
        <f t="shared" si="4"/>
        <v>9.503339999999999E-3</v>
      </c>
      <c r="H84" s="8">
        <f t="shared" si="5"/>
        <v>2.6609351999999999E-2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 x14ac:dyDescent="0.3">
      <c r="A85" s="6">
        <v>82</v>
      </c>
      <c r="B85" s="5" t="s">
        <v>16</v>
      </c>
      <c r="C85" s="5" t="s">
        <v>96</v>
      </c>
      <c r="D85" s="9" t="s">
        <v>100</v>
      </c>
      <c r="E85" s="6">
        <v>18</v>
      </c>
      <c r="F85" s="6">
        <v>5</v>
      </c>
      <c r="G85" s="7">
        <f t="shared" si="4"/>
        <v>2.5446959999999998E-2</v>
      </c>
      <c r="H85" s="8">
        <f t="shared" si="5"/>
        <v>8.9064359999999981E-2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 x14ac:dyDescent="0.3">
      <c r="A86" s="6">
        <v>83</v>
      </c>
      <c r="B86" s="5" t="s">
        <v>16</v>
      </c>
      <c r="C86" s="5" t="s">
        <v>96</v>
      </c>
      <c r="D86" s="9" t="s">
        <v>100</v>
      </c>
      <c r="E86" s="6">
        <v>12</v>
      </c>
      <c r="F86" s="6">
        <v>6</v>
      </c>
      <c r="G86" s="7">
        <f t="shared" si="4"/>
        <v>1.130976E-2</v>
      </c>
      <c r="H86" s="8">
        <f t="shared" si="5"/>
        <v>4.7500991999999999E-2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 x14ac:dyDescent="0.3">
      <c r="A87" s="6">
        <v>84</v>
      </c>
      <c r="B87" s="5" t="s">
        <v>7</v>
      </c>
      <c r="C87" s="31" t="s">
        <v>8</v>
      </c>
      <c r="D87" s="31" t="s">
        <v>47</v>
      </c>
      <c r="E87" s="6">
        <v>60</v>
      </c>
      <c r="F87" s="6">
        <v>10</v>
      </c>
      <c r="G87" s="7">
        <f t="shared" si="4"/>
        <v>0.282744</v>
      </c>
      <c r="H87" s="8">
        <f t="shared" si="5"/>
        <v>1.9792080000000001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 x14ac:dyDescent="0.3">
      <c r="A88" s="6">
        <v>85</v>
      </c>
      <c r="B88" s="5" t="s">
        <v>16</v>
      </c>
      <c r="C88" s="5" t="s">
        <v>96</v>
      </c>
      <c r="D88" s="9" t="s">
        <v>100</v>
      </c>
      <c r="E88" s="6">
        <v>20</v>
      </c>
      <c r="F88" s="6">
        <v>7</v>
      </c>
      <c r="G88" s="7">
        <f t="shared" si="4"/>
        <v>3.1416000000000006E-2</v>
      </c>
      <c r="H88" s="8">
        <f t="shared" si="5"/>
        <v>0.15393839999999998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 x14ac:dyDescent="0.3">
      <c r="A89" s="6">
        <v>86</v>
      </c>
      <c r="B89" s="5" t="s">
        <v>16</v>
      </c>
      <c r="C89" s="5" t="s">
        <v>96</v>
      </c>
      <c r="D89" s="9" t="s">
        <v>100</v>
      </c>
      <c r="E89" s="6">
        <v>11</v>
      </c>
      <c r="F89" s="6">
        <v>6</v>
      </c>
      <c r="G89" s="7">
        <f t="shared" si="4"/>
        <v>9.503339999999999E-3</v>
      </c>
      <c r="H89" s="8">
        <f t="shared" si="5"/>
        <v>3.9914028000000004E-2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 x14ac:dyDescent="0.3">
      <c r="A90" s="190" t="s">
        <v>53</v>
      </c>
      <c r="B90" s="190"/>
      <c r="C90" s="190"/>
      <c r="D90" s="190"/>
      <c r="E90" s="190"/>
      <c r="F90" s="190"/>
      <c r="G90" s="10">
        <f>SUM(G4:G89)</f>
        <v>3.3845242200000025</v>
      </c>
      <c r="H90" s="10">
        <f t="shared" ref="H90" si="6">SUM(H4:H89)</f>
        <v>23.349871313999998</v>
      </c>
      <c r="I90" s="4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 x14ac:dyDescent="0.3">
      <c r="A91" s="2"/>
      <c r="B91" s="2"/>
      <c r="C91" s="2"/>
      <c r="D91" s="2"/>
      <c r="E91" s="2"/>
      <c r="F91" s="2"/>
      <c r="G91" s="20"/>
      <c r="H91" s="20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 x14ac:dyDescent="0.3">
      <c r="A95" s="2"/>
      <c r="B95" s="2"/>
      <c r="C95" s="2"/>
      <c r="D95" s="2"/>
      <c r="E95" s="2"/>
      <c r="F95" s="2"/>
      <c r="G95" s="2"/>
      <c r="H95" s="2"/>
      <c r="I95" s="192" t="s">
        <v>71</v>
      </c>
      <c r="J95" s="192"/>
      <c r="K95" s="192"/>
      <c r="L95" s="192"/>
      <c r="M95" s="192"/>
      <c r="N95" s="192"/>
      <c r="O95" s="192"/>
      <c r="P95" s="192"/>
      <c r="Q95" s="192"/>
      <c r="R95" s="192"/>
      <c r="S95" s="2"/>
      <c r="T95" s="2"/>
      <c r="U95" s="2"/>
      <c r="V95" s="2"/>
      <c r="W95" s="2"/>
    </row>
    <row r="96" spans="1:23" ht="14.25" customHeight="1" x14ac:dyDescent="0.3">
      <c r="A96" s="2"/>
      <c r="B96" s="2"/>
      <c r="C96" s="2"/>
      <c r="D96" s="2"/>
      <c r="E96" s="2"/>
      <c r="F96" s="2"/>
      <c r="G96" s="2"/>
      <c r="H96" s="2"/>
      <c r="I96" s="74" t="s">
        <v>141</v>
      </c>
      <c r="J96" s="74" t="s">
        <v>3</v>
      </c>
      <c r="K96" s="74" t="s">
        <v>147</v>
      </c>
      <c r="L96" s="75" t="s">
        <v>56</v>
      </c>
      <c r="M96" s="75" t="s">
        <v>51</v>
      </c>
      <c r="N96" s="75" t="s">
        <v>52</v>
      </c>
      <c r="O96" s="21" t="s">
        <v>58</v>
      </c>
      <c r="P96" s="21" t="s">
        <v>130</v>
      </c>
      <c r="Q96" s="21" t="s">
        <v>59</v>
      </c>
      <c r="R96" s="21" t="s">
        <v>60</v>
      </c>
      <c r="S96" s="2"/>
      <c r="T96" s="2"/>
      <c r="U96" s="2"/>
      <c r="V96" s="2"/>
      <c r="W96" s="2"/>
    </row>
    <row r="97" spans="1:23" ht="14.25" customHeight="1" x14ac:dyDescent="0.3">
      <c r="A97" s="2"/>
      <c r="B97" s="2"/>
      <c r="C97" s="2"/>
      <c r="D97" s="2"/>
      <c r="E97" s="2"/>
      <c r="F97" s="2"/>
      <c r="G97" s="2"/>
      <c r="H97" s="2"/>
      <c r="I97" s="15" t="s">
        <v>136</v>
      </c>
      <c r="J97" s="5" t="s">
        <v>96</v>
      </c>
      <c r="K97" s="9" t="s">
        <v>100</v>
      </c>
      <c r="L97" s="17">
        <v>64</v>
      </c>
      <c r="M97" s="76">
        <v>1.56</v>
      </c>
      <c r="N97" s="76">
        <v>7.24</v>
      </c>
      <c r="O97" s="77">
        <f t="shared" ref="O97:O102" si="7">+L97/$L$103*100</f>
        <v>74.418604651162795</v>
      </c>
      <c r="P97" s="77">
        <v>16.670000000000002</v>
      </c>
      <c r="Q97" s="77">
        <f t="shared" ref="Q97:Q102" si="8">+M97/$M$103*100</f>
        <v>46.017699115044252</v>
      </c>
      <c r="R97" s="77">
        <f>+Q97+P97+O97</f>
        <v>137.10630376620705</v>
      </c>
      <c r="S97" s="2"/>
      <c r="T97" s="2"/>
      <c r="U97" s="2"/>
      <c r="V97" s="2"/>
      <c r="W97" s="2"/>
    </row>
    <row r="98" spans="1:23" ht="14.25" customHeight="1" x14ac:dyDescent="0.3">
      <c r="A98" s="2"/>
      <c r="B98" s="2"/>
      <c r="C98" s="2"/>
      <c r="D98" s="2"/>
      <c r="E98" s="2"/>
      <c r="F98" s="2"/>
      <c r="G98" s="2"/>
      <c r="H98" s="2"/>
      <c r="I98" s="15" t="s">
        <v>139</v>
      </c>
      <c r="J98" s="15" t="s">
        <v>68</v>
      </c>
      <c r="K98" s="177" t="s">
        <v>63</v>
      </c>
      <c r="L98" s="17">
        <v>2</v>
      </c>
      <c r="M98" s="17">
        <v>0.15</v>
      </c>
      <c r="N98" s="18">
        <v>0.91</v>
      </c>
      <c r="O98" s="77">
        <f t="shared" si="7"/>
        <v>2.3255813953488373</v>
      </c>
      <c r="P98" s="77">
        <v>16.670000000000002</v>
      </c>
      <c r="Q98" s="77">
        <f t="shared" si="8"/>
        <v>4.4247787610619467</v>
      </c>
      <c r="R98" s="77">
        <f t="shared" ref="R98:R102" si="9">+Q98+P98+O98</f>
        <v>23.420360156410787</v>
      </c>
      <c r="S98" s="2"/>
      <c r="T98" s="2"/>
      <c r="U98" s="2"/>
      <c r="V98" s="2"/>
      <c r="W98" s="2"/>
    </row>
    <row r="99" spans="1:23" ht="14.25" customHeight="1" x14ac:dyDescent="0.3">
      <c r="A99" s="2"/>
      <c r="B99" s="2"/>
      <c r="C99" s="2"/>
      <c r="D99" s="2"/>
      <c r="E99" s="2"/>
      <c r="F99" s="2"/>
      <c r="G99" s="2"/>
      <c r="H99" s="2"/>
      <c r="I99" s="15" t="s">
        <v>134</v>
      </c>
      <c r="J99" s="15" t="s">
        <v>24</v>
      </c>
      <c r="K99" s="177" t="s">
        <v>64</v>
      </c>
      <c r="L99" s="17">
        <v>3</v>
      </c>
      <c r="M99" s="17">
        <v>0.05</v>
      </c>
      <c r="N99" s="18">
        <v>0.22</v>
      </c>
      <c r="O99" s="77">
        <f t="shared" si="7"/>
        <v>3.4883720930232558</v>
      </c>
      <c r="P99" s="77">
        <v>16.670000000000002</v>
      </c>
      <c r="Q99" s="77">
        <f t="shared" si="8"/>
        <v>1.4749262536873158</v>
      </c>
      <c r="R99" s="77">
        <f t="shared" si="9"/>
        <v>21.633298346710571</v>
      </c>
      <c r="S99" s="2"/>
      <c r="T99" s="2"/>
      <c r="U99" s="2"/>
      <c r="V99" s="2"/>
      <c r="W99" s="2"/>
    </row>
    <row r="100" spans="1:23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15" t="s">
        <v>139</v>
      </c>
      <c r="J100" s="15" t="s">
        <v>68</v>
      </c>
      <c r="K100" s="177" t="s">
        <v>66</v>
      </c>
      <c r="L100" s="17">
        <v>9</v>
      </c>
      <c r="M100" s="17">
        <v>1.07</v>
      </c>
      <c r="N100" s="18">
        <v>9.89</v>
      </c>
      <c r="O100" s="77">
        <f t="shared" si="7"/>
        <v>10.465116279069768</v>
      </c>
      <c r="P100" s="77">
        <v>16.670000000000002</v>
      </c>
      <c r="Q100" s="77">
        <f t="shared" si="8"/>
        <v>31.56342182890856</v>
      </c>
      <c r="R100" s="77">
        <f t="shared" si="9"/>
        <v>58.698538107978329</v>
      </c>
      <c r="S100" s="2"/>
      <c r="T100" s="2"/>
      <c r="U100" s="2"/>
      <c r="V100" s="2"/>
      <c r="W100" s="2"/>
    </row>
    <row r="101" spans="1:23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15" t="s">
        <v>140</v>
      </c>
      <c r="J101" s="15" t="s">
        <v>14</v>
      </c>
      <c r="K101" s="177" t="s">
        <v>67</v>
      </c>
      <c r="L101" s="17">
        <v>3</v>
      </c>
      <c r="M101" s="17">
        <v>0.05</v>
      </c>
      <c r="N101" s="18">
        <v>0.19</v>
      </c>
      <c r="O101" s="77">
        <f t="shared" si="7"/>
        <v>3.4883720930232558</v>
      </c>
      <c r="P101" s="77">
        <v>16.670000000000002</v>
      </c>
      <c r="Q101" s="77">
        <f t="shared" si="8"/>
        <v>1.4749262536873158</v>
      </c>
      <c r="R101" s="77">
        <f t="shared" si="9"/>
        <v>21.633298346710571</v>
      </c>
      <c r="S101" s="2"/>
      <c r="T101" s="2"/>
      <c r="U101" s="2"/>
      <c r="V101" s="2"/>
      <c r="W101" s="2"/>
    </row>
    <row r="102" spans="1:23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15" t="s">
        <v>138</v>
      </c>
      <c r="J102" s="15" t="s">
        <v>18</v>
      </c>
      <c r="K102" s="107" t="s">
        <v>98</v>
      </c>
      <c r="L102" s="17">
        <v>5</v>
      </c>
      <c r="M102" s="17">
        <v>0.51</v>
      </c>
      <c r="N102" s="18">
        <v>4.9000000000000004</v>
      </c>
      <c r="O102" s="77">
        <f t="shared" si="7"/>
        <v>5.8139534883720927</v>
      </c>
      <c r="P102" s="77">
        <v>16.670000000000002</v>
      </c>
      <c r="Q102" s="77">
        <f t="shared" si="8"/>
        <v>15.044247787610621</v>
      </c>
      <c r="R102" s="77">
        <f t="shared" si="9"/>
        <v>37.528201275982717</v>
      </c>
      <c r="S102" s="2"/>
      <c r="T102" s="2"/>
      <c r="U102" s="2"/>
      <c r="V102" s="2"/>
      <c r="W102" s="2"/>
    </row>
    <row r="103" spans="1:23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78" t="s">
        <v>61</v>
      </c>
      <c r="J103" s="78"/>
      <c r="K103" s="78"/>
      <c r="L103" s="79">
        <f>SUM(L97:L102)</f>
        <v>86</v>
      </c>
      <c r="M103" s="79">
        <f t="shared" ref="M103:Q103" si="10">SUM(M97:M102)</f>
        <v>3.3899999999999997</v>
      </c>
      <c r="N103" s="79">
        <f t="shared" si="10"/>
        <v>23.35</v>
      </c>
      <c r="O103" s="79">
        <f t="shared" si="10"/>
        <v>100.00000000000001</v>
      </c>
      <c r="P103" s="79">
        <v>100</v>
      </c>
      <c r="Q103" s="79">
        <f t="shared" si="10"/>
        <v>100</v>
      </c>
      <c r="R103" s="79">
        <v>300</v>
      </c>
      <c r="S103" s="2"/>
      <c r="T103" s="2"/>
      <c r="U103" s="2"/>
      <c r="V103" s="2"/>
      <c r="W103" s="2"/>
    </row>
    <row r="104" spans="1:23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5" t="s">
        <v>77</v>
      </c>
      <c r="K108" s="5">
        <v>86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5" t="s">
        <v>79</v>
      </c>
      <c r="K109" s="5">
        <v>6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5" t="s">
        <v>78</v>
      </c>
      <c r="K110" s="5">
        <v>6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5" t="s">
        <v>91</v>
      </c>
      <c r="K111" s="5">
        <v>5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43.8" customHeight="1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74" t="s">
        <v>147</v>
      </c>
      <c r="L117" s="12" t="s">
        <v>56</v>
      </c>
      <c r="M117" s="12" t="s">
        <v>159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9" t="s">
        <v>100</v>
      </c>
      <c r="L118" s="14">
        <v>64</v>
      </c>
      <c r="M118" s="133">
        <f>+L118/$L$124</f>
        <v>0.7441860465116279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16" t="s">
        <v>66</v>
      </c>
      <c r="L119" s="17">
        <v>9</v>
      </c>
      <c r="M119" s="133">
        <f t="shared" ref="M119:M123" si="11">+L119/$L$124</f>
        <v>0.10465116279069768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9" t="s">
        <v>98</v>
      </c>
      <c r="L120" s="17">
        <v>5</v>
      </c>
      <c r="M120" s="133">
        <f t="shared" si="11"/>
        <v>5.8139534883720929E-2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16" t="s">
        <v>64</v>
      </c>
      <c r="L121" s="17">
        <v>3</v>
      </c>
      <c r="M121" s="133">
        <f t="shared" si="11"/>
        <v>3.4883720930232558E-2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16" t="s">
        <v>67</v>
      </c>
      <c r="L122" s="17">
        <v>3</v>
      </c>
      <c r="M122" s="133">
        <f t="shared" si="11"/>
        <v>3.4883720930232558E-2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16" t="s">
        <v>63</v>
      </c>
      <c r="L123" s="17">
        <v>2</v>
      </c>
      <c r="M123" s="133">
        <f t="shared" si="11"/>
        <v>2.3255813953488372E-2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>
        <f>SUM(L118:L123)</f>
        <v>86</v>
      </c>
      <c r="M124" s="43">
        <f>SUM(M118:M123)</f>
        <v>0.99999999999999989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74" t="s">
        <v>147</v>
      </c>
      <c r="L128" s="75" t="s">
        <v>51</v>
      </c>
      <c r="M128" s="75" t="s">
        <v>52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16" t="s">
        <v>66</v>
      </c>
      <c r="L129" s="17">
        <v>1.07</v>
      </c>
      <c r="M129" s="18">
        <v>9.89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9" t="s">
        <v>100</v>
      </c>
      <c r="L130" s="7">
        <v>1.56</v>
      </c>
      <c r="M130" s="7">
        <v>7.24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9" t="s">
        <v>98</v>
      </c>
      <c r="L131" s="17">
        <v>0.51</v>
      </c>
      <c r="M131" s="18">
        <v>4.9000000000000004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16" t="s">
        <v>63</v>
      </c>
      <c r="L132" s="17">
        <v>0.15</v>
      </c>
      <c r="M132" s="18">
        <v>0.91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16" t="s">
        <v>64</v>
      </c>
      <c r="L133" s="17">
        <v>0.05</v>
      </c>
      <c r="M133" s="18">
        <v>0.22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16" t="s">
        <v>67</v>
      </c>
      <c r="L134" s="17">
        <v>0.05</v>
      </c>
      <c r="M134" s="18">
        <v>0.19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79">
        <f>SUM(L129:L134)</f>
        <v>3.3899999999999992</v>
      </c>
      <c r="M135" s="79">
        <f t="shared" ref="M135" si="12">SUM(M129:M134)</f>
        <v>23.35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74" t="s">
        <v>147</v>
      </c>
      <c r="L143" s="21" t="s">
        <v>60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9" t="s">
        <v>100</v>
      </c>
      <c r="L144" s="7">
        <v>137.10630376620705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16" t="s">
        <v>66</v>
      </c>
      <c r="L145" s="7">
        <v>58.698538107978329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9" t="s">
        <v>98</v>
      </c>
      <c r="L146" s="7">
        <v>37.528201275982717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16" t="s">
        <v>63</v>
      </c>
      <c r="L147" s="7">
        <v>23.420360156410787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16" t="s">
        <v>64</v>
      </c>
      <c r="L148" s="7">
        <v>21.633298346710571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16" t="s">
        <v>67</v>
      </c>
      <c r="L149" s="7">
        <v>21.633298346710571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79">
        <v>300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autoFilter ref="A3:W90" xr:uid="{00000000-0001-0000-0200-000000000000}"/>
  <sortState xmlns:xlrd2="http://schemas.microsoft.com/office/spreadsheetml/2017/richdata2" ref="K145:L149">
    <sortCondition descending="1" ref="L149"/>
  </sortState>
  <mergeCells count="11">
    <mergeCell ref="I95:R95"/>
    <mergeCell ref="G2:G3"/>
    <mergeCell ref="H2:H3"/>
    <mergeCell ref="A1:H1"/>
    <mergeCell ref="A90:F90"/>
    <mergeCell ref="A2:A3"/>
    <mergeCell ref="B2:B3"/>
    <mergeCell ref="C2:C3"/>
    <mergeCell ref="D2:D3"/>
    <mergeCell ref="E2:E3"/>
    <mergeCell ref="F2:F3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26"/>
  <sheetViews>
    <sheetView topLeftCell="A295" zoomScale="80" zoomScaleNormal="80" workbookViewId="0">
      <selection activeCell="D146" sqref="D146"/>
    </sheetView>
  </sheetViews>
  <sheetFormatPr baseColWidth="10" defaultColWidth="14.44140625" defaultRowHeight="15" customHeight="1" x14ac:dyDescent="0.3"/>
  <cols>
    <col min="1" max="1" width="10.6640625" customWidth="1"/>
    <col min="2" max="2" width="18.6640625" customWidth="1"/>
    <col min="3" max="3" width="17.33203125" customWidth="1"/>
    <col min="4" max="4" width="45.44140625" customWidth="1"/>
    <col min="5" max="5" width="9" bestFit="1" customWidth="1"/>
    <col min="6" max="6" width="5.6640625" bestFit="1" customWidth="1"/>
    <col min="7" max="7" width="17.33203125" bestFit="1" customWidth="1"/>
    <col min="8" max="9" width="10.6640625" customWidth="1"/>
    <col min="10" max="10" width="20.33203125" customWidth="1"/>
    <col min="11" max="11" width="43" customWidth="1"/>
    <col min="12" max="14" width="10.6640625" customWidth="1"/>
    <col min="15" max="15" width="9.6640625" bestFit="1" customWidth="1"/>
    <col min="16" max="16" width="9.6640625" customWidth="1"/>
    <col min="17" max="17" width="12" bestFit="1" customWidth="1"/>
    <col min="18" max="18" width="9.6640625" bestFit="1" customWidth="1"/>
    <col min="19" max="23" width="10.6640625" customWidth="1"/>
  </cols>
  <sheetData>
    <row r="1" spans="1:23" ht="14.25" customHeight="1" x14ac:dyDescent="0.3">
      <c r="A1" s="198" t="s">
        <v>0</v>
      </c>
      <c r="B1" s="199"/>
      <c r="C1" s="199"/>
      <c r="D1" s="199"/>
      <c r="E1" s="199"/>
      <c r="F1" s="199"/>
      <c r="G1" s="199"/>
      <c r="H1" s="20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4.25" customHeight="1" x14ac:dyDescent="0.3">
      <c r="A2" s="195" t="s">
        <v>1</v>
      </c>
      <c r="B2" s="195" t="s">
        <v>2</v>
      </c>
      <c r="C2" s="195" t="s">
        <v>3</v>
      </c>
      <c r="D2" s="195" t="s">
        <v>4</v>
      </c>
      <c r="E2" s="195" t="s">
        <v>5</v>
      </c>
      <c r="F2" s="195" t="s">
        <v>6</v>
      </c>
      <c r="G2" s="191" t="s">
        <v>51</v>
      </c>
      <c r="H2" s="191" t="s">
        <v>52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4.25" customHeight="1" x14ac:dyDescent="0.3">
      <c r="A3" s="194"/>
      <c r="B3" s="194"/>
      <c r="C3" s="194"/>
      <c r="D3" s="194"/>
      <c r="E3" s="194"/>
      <c r="F3" s="194"/>
      <c r="G3" s="191"/>
      <c r="H3" s="191"/>
      <c r="I3" s="1"/>
      <c r="J3" s="1"/>
      <c r="K3" s="1" t="s">
        <v>69</v>
      </c>
      <c r="L3" s="1" t="s">
        <v>92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4.25" customHeight="1" x14ac:dyDescent="0.3">
      <c r="A4" s="6">
        <v>1</v>
      </c>
      <c r="B4" s="5" t="s">
        <v>7</v>
      </c>
      <c r="C4" s="5" t="s">
        <v>8</v>
      </c>
      <c r="D4" s="9" t="s">
        <v>66</v>
      </c>
      <c r="E4" s="6">
        <v>60</v>
      </c>
      <c r="F4" s="6">
        <v>9</v>
      </c>
      <c r="G4" s="7">
        <f t="shared" ref="G4:G35" si="0">((E4/100)^2)*0.7854</f>
        <v>0.282744</v>
      </c>
      <c r="H4" s="8">
        <f t="shared" ref="H4:H35" si="1">((E4^2)*3.1416/40000)*F4*0.7</f>
        <v>1.7812872</v>
      </c>
      <c r="I4" s="1"/>
      <c r="J4" s="1"/>
      <c r="K4" s="13" t="s">
        <v>19</v>
      </c>
      <c r="L4" s="14">
        <v>43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4.25" customHeight="1" x14ac:dyDescent="0.3">
      <c r="A5" s="6">
        <v>2</v>
      </c>
      <c r="B5" s="5" t="s">
        <v>7</v>
      </c>
      <c r="C5" s="5" t="s">
        <v>8</v>
      </c>
      <c r="D5" s="9" t="s">
        <v>66</v>
      </c>
      <c r="E5" s="6">
        <v>14</v>
      </c>
      <c r="F5" s="6">
        <v>15</v>
      </c>
      <c r="G5" s="7">
        <f t="shared" si="0"/>
        <v>1.5393840000000002E-2</v>
      </c>
      <c r="H5" s="8">
        <f t="shared" si="1"/>
        <v>0.16163532</v>
      </c>
      <c r="I5" s="1"/>
      <c r="J5" s="1"/>
      <c r="K5" s="16" t="s">
        <v>62</v>
      </c>
      <c r="L5" s="17">
        <v>32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4.25" customHeight="1" x14ac:dyDescent="0.3">
      <c r="A6" s="6">
        <v>3</v>
      </c>
      <c r="B6" s="5" t="s">
        <v>10</v>
      </c>
      <c r="C6" s="5" t="s">
        <v>11</v>
      </c>
      <c r="D6" s="9" t="s">
        <v>97</v>
      </c>
      <c r="E6" s="6">
        <v>17</v>
      </c>
      <c r="F6" s="6">
        <v>12</v>
      </c>
      <c r="G6" s="7">
        <f t="shared" si="0"/>
        <v>2.2698060000000003E-2</v>
      </c>
      <c r="H6" s="8">
        <f t="shared" si="1"/>
        <v>0.19066370399999999</v>
      </c>
      <c r="I6" s="1"/>
      <c r="J6" s="1"/>
      <c r="K6" s="16" t="s">
        <v>66</v>
      </c>
      <c r="L6" s="17">
        <v>25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4.25" customHeight="1" x14ac:dyDescent="0.3">
      <c r="A7" s="6">
        <v>4</v>
      </c>
      <c r="B7" s="5" t="s">
        <v>10</v>
      </c>
      <c r="C7" s="5" t="s">
        <v>11</v>
      </c>
      <c r="D7" s="9" t="s">
        <v>97</v>
      </c>
      <c r="E7" s="6">
        <v>12</v>
      </c>
      <c r="F7" s="6">
        <v>20</v>
      </c>
      <c r="G7" s="7">
        <f t="shared" si="0"/>
        <v>1.130976E-2</v>
      </c>
      <c r="H7" s="8">
        <f t="shared" si="1"/>
        <v>0.15833664</v>
      </c>
      <c r="I7" s="1"/>
      <c r="J7" s="1"/>
      <c r="K7" s="16" t="s">
        <v>12</v>
      </c>
      <c r="L7" s="17">
        <v>8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4.25" customHeight="1" x14ac:dyDescent="0.3">
      <c r="A8" s="6">
        <v>5</v>
      </c>
      <c r="B8" s="5" t="s">
        <v>13</v>
      </c>
      <c r="C8" s="5" t="s">
        <v>14</v>
      </c>
      <c r="D8" s="9" t="s">
        <v>67</v>
      </c>
      <c r="E8" s="6">
        <v>12</v>
      </c>
      <c r="F8" s="6">
        <v>8</v>
      </c>
      <c r="G8" s="7">
        <f t="shared" si="0"/>
        <v>1.130976E-2</v>
      </c>
      <c r="H8" s="8">
        <f t="shared" si="1"/>
        <v>6.3334656000000003E-2</v>
      </c>
      <c r="I8" s="1"/>
      <c r="J8" s="1"/>
      <c r="K8" s="16" t="s">
        <v>63</v>
      </c>
      <c r="L8" s="17">
        <v>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4.25" customHeight="1" x14ac:dyDescent="0.3">
      <c r="A9" s="6">
        <v>6</v>
      </c>
      <c r="B9" s="5" t="s">
        <v>16</v>
      </c>
      <c r="C9" s="5" t="s">
        <v>96</v>
      </c>
      <c r="D9" s="9" t="s">
        <v>100</v>
      </c>
      <c r="E9" s="6">
        <v>22</v>
      </c>
      <c r="F9" s="6">
        <v>6</v>
      </c>
      <c r="G9" s="7">
        <f t="shared" si="0"/>
        <v>3.8013359999999996E-2</v>
      </c>
      <c r="H9" s="8">
        <f t="shared" si="1"/>
        <v>0.15965611200000002</v>
      </c>
      <c r="I9" s="1"/>
      <c r="J9" s="1"/>
      <c r="K9" s="16" t="s">
        <v>67</v>
      </c>
      <c r="L9" s="17">
        <v>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4.25" customHeight="1" x14ac:dyDescent="0.3">
      <c r="A10" s="6">
        <v>7</v>
      </c>
      <c r="B10" s="5" t="s">
        <v>17</v>
      </c>
      <c r="C10" s="5" t="s">
        <v>18</v>
      </c>
      <c r="D10" s="9" t="s">
        <v>98</v>
      </c>
      <c r="E10" s="6">
        <v>30</v>
      </c>
      <c r="F10" s="6">
        <v>7</v>
      </c>
      <c r="G10" s="7">
        <f t="shared" si="0"/>
        <v>7.0685999999999999E-2</v>
      </c>
      <c r="H10" s="8">
        <f t="shared" si="1"/>
        <v>0.34636139999999993</v>
      </c>
      <c r="I10" s="1"/>
      <c r="J10" s="1"/>
      <c r="K10" s="16" t="s">
        <v>64</v>
      </c>
      <c r="L10" s="17">
        <v>2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4.25" customHeight="1" x14ac:dyDescent="0.3">
      <c r="A11" s="6">
        <v>8</v>
      </c>
      <c r="B11" s="5" t="s">
        <v>17</v>
      </c>
      <c r="C11" s="5" t="s">
        <v>18</v>
      </c>
      <c r="D11" s="9" t="s">
        <v>98</v>
      </c>
      <c r="E11" s="6">
        <v>17</v>
      </c>
      <c r="F11" s="6">
        <v>6</v>
      </c>
      <c r="G11" s="7">
        <f t="shared" si="0"/>
        <v>2.2698060000000003E-2</v>
      </c>
      <c r="H11" s="8">
        <f t="shared" si="1"/>
        <v>9.5331851999999995E-2</v>
      </c>
      <c r="I11" s="1"/>
      <c r="J11" s="1"/>
      <c r="K11" s="16" t="s">
        <v>65</v>
      </c>
      <c r="L11" s="17">
        <v>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4.25" customHeight="1" x14ac:dyDescent="0.3">
      <c r="A12" s="6">
        <v>9</v>
      </c>
      <c r="B12" s="5" t="s">
        <v>7</v>
      </c>
      <c r="C12" s="5" t="s">
        <v>8</v>
      </c>
      <c r="D12" s="9" t="s">
        <v>66</v>
      </c>
      <c r="E12" s="6">
        <v>9</v>
      </c>
      <c r="F12" s="6">
        <v>10</v>
      </c>
      <c r="G12" s="7">
        <f t="shared" si="0"/>
        <v>6.3617399999999994E-3</v>
      </c>
      <c r="H12" s="8">
        <f t="shared" si="1"/>
        <v>4.4532179999999991E-2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4.25" customHeight="1" x14ac:dyDescent="0.3">
      <c r="A13" s="6">
        <v>10</v>
      </c>
      <c r="B13" s="5" t="s">
        <v>20</v>
      </c>
      <c r="C13" s="5" t="s">
        <v>8</v>
      </c>
      <c r="D13" s="9" t="s">
        <v>63</v>
      </c>
      <c r="E13" s="6">
        <v>40</v>
      </c>
      <c r="F13" s="6">
        <v>13</v>
      </c>
      <c r="G13" s="7">
        <f t="shared" si="0"/>
        <v>0.12566400000000003</v>
      </c>
      <c r="H13" s="8">
        <f t="shared" si="1"/>
        <v>1.1435423999999998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4.25" customHeight="1" x14ac:dyDescent="0.3">
      <c r="A14" s="6">
        <v>11</v>
      </c>
      <c r="B14" s="5" t="s">
        <v>17</v>
      </c>
      <c r="C14" s="5" t="s">
        <v>18</v>
      </c>
      <c r="D14" s="9" t="s">
        <v>98</v>
      </c>
      <c r="E14" s="6">
        <v>40</v>
      </c>
      <c r="F14" s="6">
        <v>10</v>
      </c>
      <c r="G14" s="7">
        <f t="shared" si="0"/>
        <v>0.12566400000000003</v>
      </c>
      <c r="H14" s="8">
        <f t="shared" si="1"/>
        <v>0.87964799999999987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4.25" customHeight="1" x14ac:dyDescent="0.3">
      <c r="A15" s="6">
        <v>12</v>
      </c>
      <c r="B15" s="5" t="s">
        <v>17</v>
      </c>
      <c r="C15" s="5" t="s">
        <v>18</v>
      </c>
      <c r="D15" s="9" t="s">
        <v>98</v>
      </c>
      <c r="E15" s="6">
        <v>20</v>
      </c>
      <c r="F15" s="6">
        <v>8</v>
      </c>
      <c r="G15" s="7">
        <f t="shared" si="0"/>
        <v>3.1416000000000006E-2</v>
      </c>
      <c r="H15" s="8">
        <f t="shared" si="1"/>
        <v>0.17592959999999999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4.25" customHeight="1" x14ac:dyDescent="0.3">
      <c r="A16" s="6">
        <v>13</v>
      </c>
      <c r="B16" s="5" t="s">
        <v>17</v>
      </c>
      <c r="C16" s="5" t="s">
        <v>18</v>
      </c>
      <c r="D16" s="9" t="s">
        <v>98</v>
      </c>
      <c r="E16" s="6">
        <v>20</v>
      </c>
      <c r="F16" s="6">
        <v>14</v>
      </c>
      <c r="G16" s="7">
        <f t="shared" si="0"/>
        <v>3.1416000000000006E-2</v>
      </c>
      <c r="H16" s="8">
        <f t="shared" si="1"/>
        <v>0.30787679999999995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4.25" customHeight="1" x14ac:dyDescent="0.3">
      <c r="A17" s="6">
        <v>14</v>
      </c>
      <c r="B17" s="5" t="s">
        <v>7</v>
      </c>
      <c r="C17" s="5" t="s">
        <v>8</v>
      </c>
      <c r="D17" s="9" t="s">
        <v>66</v>
      </c>
      <c r="E17" s="6">
        <v>23</v>
      </c>
      <c r="F17" s="6">
        <v>12</v>
      </c>
      <c r="G17" s="7">
        <f t="shared" si="0"/>
        <v>4.154766E-2</v>
      </c>
      <c r="H17" s="8">
        <f t="shared" si="1"/>
        <v>0.34900034399999996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4.25" customHeight="1" x14ac:dyDescent="0.3">
      <c r="A18" s="6">
        <v>15</v>
      </c>
      <c r="B18" s="5" t="s">
        <v>16</v>
      </c>
      <c r="C18" s="5" t="s">
        <v>96</v>
      </c>
      <c r="D18" s="9" t="s">
        <v>100</v>
      </c>
      <c r="E18" s="6">
        <v>10</v>
      </c>
      <c r="F18" s="6">
        <v>4</v>
      </c>
      <c r="G18" s="7">
        <f t="shared" si="0"/>
        <v>7.8540000000000016E-3</v>
      </c>
      <c r="H18" s="8">
        <f t="shared" si="1"/>
        <v>2.1991199999999999E-2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4.25" customHeight="1" x14ac:dyDescent="0.3">
      <c r="A19" s="6">
        <v>16</v>
      </c>
      <c r="B19" s="5" t="s">
        <v>16</v>
      </c>
      <c r="C19" s="5" t="s">
        <v>96</v>
      </c>
      <c r="D19" s="9" t="s">
        <v>100</v>
      </c>
      <c r="E19" s="6">
        <v>18</v>
      </c>
      <c r="F19" s="6">
        <v>8</v>
      </c>
      <c r="G19" s="7">
        <f t="shared" si="0"/>
        <v>2.5446959999999998E-2</v>
      </c>
      <c r="H19" s="8">
        <f t="shared" si="1"/>
        <v>0.14250297599999998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4.25" customHeight="1" x14ac:dyDescent="0.3">
      <c r="A20" s="6">
        <v>17</v>
      </c>
      <c r="B20" s="5" t="s">
        <v>10</v>
      </c>
      <c r="C20" s="5" t="s">
        <v>11</v>
      </c>
      <c r="D20" s="9" t="s">
        <v>97</v>
      </c>
      <c r="E20" s="6">
        <v>18</v>
      </c>
      <c r="F20" s="6">
        <v>4</v>
      </c>
      <c r="G20" s="7">
        <f t="shared" si="0"/>
        <v>2.5446959999999998E-2</v>
      </c>
      <c r="H20" s="8">
        <f t="shared" si="1"/>
        <v>7.1251487999999988E-2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4.25" customHeight="1" x14ac:dyDescent="0.3">
      <c r="A21" s="6">
        <v>18</v>
      </c>
      <c r="B21" s="5" t="s">
        <v>7</v>
      </c>
      <c r="C21" s="5" t="s">
        <v>8</v>
      </c>
      <c r="D21" s="9" t="s">
        <v>66</v>
      </c>
      <c r="E21" s="6">
        <v>25</v>
      </c>
      <c r="F21" s="6">
        <v>15</v>
      </c>
      <c r="G21" s="7">
        <f t="shared" si="0"/>
        <v>4.9087499999999999E-2</v>
      </c>
      <c r="H21" s="8">
        <f t="shared" si="1"/>
        <v>0.51541875000000004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4.25" customHeight="1" x14ac:dyDescent="0.3">
      <c r="A22" s="6">
        <v>19</v>
      </c>
      <c r="B22" s="5" t="s">
        <v>17</v>
      </c>
      <c r="C22" s="5" t="s">
        <v>18</v>
      </c>
      <c r="D22" s="9" t="s">
        <v>98</v>
      </c>
      <c r="E22" s="6">
        <v>20</v>
      </c>
      <c r="F22" s="6">
        <v>9</v>
      </c>
      <c r="G22" s="7">
        <f t="shared" si="0"/>
        <v>3.1416000000000006E-2</v>
      </c>
      <c r="H22" s="8">
        <f t="shared" si="1"/>
        <v>0.19792079999999998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4.25" customHeight="1" x14ac:dyDescent="0.3">
      <c r="A23" s="6">
        <v>20</v>
      </c>
      <c r="B23" s="5" t="s">
        <v>7</v>
      </c>
      <c r="C23" s="5" t="s">
        <v>8</v>
      </c>
      <c r="D23" s="9" t="s">
        <v>66</v>
      </c>
      <c r="E23" s="6">
        <v>20</v>
      </c>
      <c r="F23" s="6">
        <v>12</v>
      </c>
      <c r="G23" s="7">
        <f t="shared" si="0"/>
        <v>3.1416000000000006E-2</v>
      </c>
      <c r="H23" s="8">
        <f t="shared" si="1"/>
        <v>0.26389439999999997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4.25" customHeight="1" x14ac:dyDescent="0.3">
      <c r="A24" s="6">
        <v>21</v>
      </c>
      <c r="B24" s="5" t="s">
        <v>13</v>
      </c>
      <c r="C24" s="5" t="s">
        <v>14</v>
      </c>
      <c r="D24" s="9" t="s">
        <v>67</v>
      </c>
      <c r="E24" s="6">
        <v>11</v>
      </c>
      <c r="F24" s="6">
        <v>10</v>
      </c>
      <c r="G24" s="7">
        <f t="shared" si="0"/>
        <v>9.503339999999999E-3</v>
      </c>
      <c r="H24" s="8">
        <f t="shared" si="1"/>
        <v>6.6523379999999993E-2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4.25" customHeight="1" x14ac:dyDescent="0.3">
      <c r="A25" s="6">
        <v>22</v>
      </c>
      <c r="B25" s="5" t="s">
        <v>7</v>
      </c>
      <c r="C25" s="5" t="s">
        <v>8</v>
      </c>
      <c r="D25" s="9" t="s">
        <v>66</v>
      </c>
      <c r="E25" s="6">
        <v>30</v>
      </c>
      <c r="F25" s="6">
        <v>8</v>
      </c>
      <c r="G25" s="7">
        <f t="shared" si="0"/>
        <v>7.0685999999999999E-2</v>
      </c>
      <c r="H25" s="8">
        <f t="shared" si="1"/>
        <v>0.39584159999999996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4.25" customHeight="1" x14ac:dyDescent="0.3">
      <c r="A26" s="6">
        <v>23</v>
      </c>
      <c r="B26" s="5" t="s">
        <v>16</v>
      </c>
      <c r="C26" s="5" t="s">
        <v>96</v>
      </c>
      <c r="D26" s="9" t="s">
        <v>100</v>
      </c>
      <c r="E26" s="6">
        <v>10</v>
      </c>
      <c r="F26" s="6">
        <v>4</v>
      </c>
      <c r="G26" s="7">
        <f t="shared" si="0"/>
        <v>7.8540000000000016E-3</v>
      </c>
      <c r="H26" s="8">
        <f t="shared" si="1"/>
        <v>2.1991199999999999E-2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4.25" customHeight="1" x14ac:dyDescent="0.3">
      <c r="A27" s="6">
        <v>24</v>
      </c>
      <c r="B27" s="5" t="s">
        <v>7</v>
      </c>
      <c r="C27" s="5" t="s">
        <v>8</v>
      </c>
      <c r="D27" s="9" t="s">
        <v>66</v>
      </c>
      <c r="E27" s="6">
        <v>22</v>
      </c>
      <c r="F27" s="6">
        <v>10</v>
      </c>
      <c r="G27" s="7">
        <f t="shared" si="0"/>
        <v>3.8013359999999996E-2</v>
      </c>
      <c r="H27" s="8">
        <f t="shared" si="1"/>
        <v>0.26609351999999997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4.25" customHeight="1" x14ac:dyDescent="0.3">
      <c r="A28" s="6">
        <v>25</v>
      </c>
      <c r="B28" s="5" t="s">
        <v>7</v>
      </c>
      <c r="C28" s="5" t="s">
        <v>8</v>
      </c>
      <c r="D28" s="9" t="s">
        <v>66</v>
      </c>
      <c r="E28" s="6">
        <v>20</v>
      </c>
      <c r="F28" s="6">
        <v>8</v>
      </c>
      <c r="G28" s="7">
        <f t="shared" si="0"/>
        <v>3.1416000000000006E-2</v>
      </c>
      <c r="H28" s="8">
        <f t="shared" si="1"/>
        <v>0.17592959999999999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4.25" customHeight="1" x14ac:dyDescent="0.3">
      <c r="A29" s="6">
        <v>26</v>
      </c>
      <c r="B29" s="5" t="s">
        <v>7</v>
      </c>
      <c r="C29" s="5" t="s">
        <v>8</v>
      </c>
      <c r="D29" s="9" t="s">
        <v>66</v>
      </c>
      <c r="E29" s="6">
        <v>12</v>
      </c>
      <c r="F29" s="6">
        <v>9</v>
      </c>
      <c r="G29" s="7">
        <f t="shared" si="0"/>
        <v>1.130976E-2</v>
      </c>
      <c r="H29" s="8">
        <f t="shared" si="1"/>
        <v>7.1251488000000002E-2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4.25" customHeight="1" x14ac:dyDescent="0.3">
      <c r="A30" s="6">
        <v>27</v>
      </c>
      <c r="B30" s="5" t="s">
        <v>16</v>
      </c>
      <c r="C30" s="5" t="s">
        <v>96</v>
      </c>
      <c r="D30" s="9" t="s">
        <v>100</v>
      </c>
      <c r="E30" s="6">
        <v>30</v>
      </c>
      <c r="F30" s="6">
        <v>6</v>
      </c>
      <c r="G30" s="7">
        <f t="shared" si="0"/>
        <v>7.0685999999999999E-2</v>
      </c>
      <c r="H30" s="8">
        <f t="shared" si="1"/>
        <v>0.29688119999999996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4.25" customHeight="1" x14ac:dyDescent="0.3">
      <c r="A31" s="6">
        <v>28</v>
      </c>
      <c r="B31" s="5" t="s">
        <v>17</v>
      </c>
      <c r="C31" s="5" t="s">
        <v>18</v>
      </c>
      <c r="D31" s="9" t="s">
        <v>98</v>
      </c>
      <c r="E31" s="6">
        <v>30</v>
      </c>
      <c r="F31" s="6">
        <v>14</v>
      </c>
      <c r="G31" s="7">
        <f t="shared" si="0"/>
        <v>7.0685999999999999E-2</v>
      </c>
      <c r="H31" s="8">
        <f t="shared" si="1"/>
        <v>0.69272279999999986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4.25" customHeight="1" x14ac:dyDescent="0.3">
      <c r="A32" s="6">
        <v>29</v>
      </c>
      <c r="B32" s="5" t="s">
        <v>20</v>
      </c>
      <c r="C32" s="5" t="s">
        <v>8</v>
      </c>
      <c r="D32" s="9" t="s">
        <v>63</v>
      </c>
      <c r="E32" s="6">
        <v>70</v>
      </c>
      <c r="F32" s="6">
        <v>2</v>
      </c>
      <c r="G32" s="7">
        <f t="shared" si="0"/>
        <v>0.38484599999999997</v>
      </c>
      <c r="H32" s="8">
        <f t="shared" si="1"/>
        <v>0.53878439999999994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4.25" customHeight="1" x14ac:dyDescent="0.3">
      <c r="A33" s="6">
        <v>30</v>
      </c>
      <c r="B33" s="5" t="s">
        <v>20</v>
      </c>
      <c r="C33" s="5" t="s">
        <v>8</v>
      </c>
      <c r="D33" s="9" t="s">
        <v>63</v>
      </c>
      <c r="E33" s="6">
        <v>70</v>
      </c>
      <c r="F33" s="6">
        <v>8</v>
      </c>
      <c r="G33" s="7">
        <f t="shared" si="0"/>
        <v>0.38484599999999997</v>
      </c>
      <c r="H33" s="8">
        <f t="shared" si="1"/>
        <v>2.1551375999999998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4.25" customHeight="1" x14ac:dyDescent="0.3">
      <c r="A34" s="6">
        <v>31</v>
      </c>
      <c r="B34" s="5" t="s">
        <v>7</v>
      </c>
      <c r="C34" s="5" t="s">
        <v>8</v>
      </c>
      <c r="D34" s="9" t="s">
        <v>66</v>
      </c>
      <c r="E34" s="6">
        <v>28</v>
      </c>
      <c r="F34" s="6">
        <v>9</v>
      </c>
      <c r="G34" s="7">
        <f t="shared" si="0"/>
        <v>6.157536000000001E-2</v>
      </c>
      <c r="H34" s="8">
        <f t="shared" si="1"/>
        <v>0.38792476800000003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4.25" customHeight="1" x14ac:dyDescent="0.3">
      <c r="A35" s="6">
        <v>32</v>
      </c>
      <c r="B35" s="5" t="s">
        <v>16</v>
      </c>
      <c r="C35" s="5" t="s">
        <v>96</v>
      </c>
      <c r="D35" s="9" t="s">
        <v>100</v>
      </c>
      <c r="E35" s="6">
        <v>14</v>
      </c>
      <c r="F35" s="6">
        <v>4</v>
      </c>
      <c r="G35" s="7">
        <f t="shared" si="0"/>
        <v>1.5393840000000002E-2</v>
      </c>
      <c r="H35" s="8">
        <f t="shared" si="1"/>
        <v>4.3102752000000001E-2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4.25" customHeight="1" x14ac:dyDescent="0.3">
      <c r="A36" s="6">
        <v>33</v>
      </c>
      <c r="B36" s="5" t="s">
        <v>16</v>
      </c>
      <c r="C36" s="5" t="s">
        <v>96</v>
      </c>
      <c r="D36" s="9" t="s">
        <v>100</v>
      </c>
      <c r="E36" s="6">
        <v>14</v>
      </c>
      <c r="F36" s="6">
        <v>6</v>
      </c>
      <c r="G36" s="7">
        <f t="shared" ref="G36:G67" si="2">((E36/100)^2)*0.7854</f>
        <v>1.5393840000000002E-2</v>
      </c>
      <c r="H36" s="8">
        <f t="shared" ref="H36:H67" si="3">((E36^2)*3.1416/40000)*F36*0.7</f>
        <v>6.4654128000000005E-2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4.25" customHeight="1" x14ac:dyDescent="0.3">
      <c r="A37" s="6">
        <v>34</v>
      </c>
      <c r="B37" s="5" t="s">
        <v>16</v>
      </c>
      <c r="C37" s="5" t="s">
        <v>96</v>
      </c>
      <c r="D37" s="9" t="s">
        <v>100</v>
      </c>
      <c r="E37" s="6">
        <v>18</v>
      </c>
      <c r="F37" s="6">
        <v>6</v>
      </c>
      <c r="G37" s="7">
        <f t="shared" si="2"/>
        <v>2.5446959999999998E-2</v>
      </c>
      <c r="H37" s="8">
        <f t="shared" si="3"/>
        <v>0.10687723199999999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4.25" customHeight="1" x14ac:dyDescent="0.3">
      <c r="A38" s="6">
        <v>35</v>
      </c>
      <c r="B38" s="5" t="s">
        <v>7</v>
      </c>
      <c r="C38" s="5" t="s">
        <v>8</v>
      </c>
      <c r="D38" s="9" t="s">
        <v>66</v>
      </c>
      <c r="E38" s="6">
        <v>28</v>
      </c>
      <c r="F38" s="6">
        <v>10</v>
      </c>
      <c r="G38" s="7">
        <f t="shared" si="2"/>
        <v>6.157536000000001E-2</v>
      </c>
      <c r="H38" s="8">
        <f t="shared" si="3"/>
        <v>0.43102752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4.25" customHeight="1" x14ac:dyDescent="0.3">
      <c r="A39" s="6">
        <v>36</v>
      </c>
      <c r="B39" s="5" t="s">
        <v>7</v>
      </c>
      <c r="C39" s="5" t="s">
        <v>8</v>
      </c>
      <c r="D39" s="9" t="s">
        <v>66</v>
      </c>
      <c r="E39" s="6">
        <v>22</v>
      </c>
      <c r="F39" s="6">
        <v>10</v>
      </c>
      <c r="G39" s="7">
        <f t="shared" si="2"/>
        <v>3.8013359999999996E-2</v>
      </c>
      <c r="H39" s="8">
        <f t="shared" si="3"/>
        <v>0.26609351999999997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4.25" customHeight="1" x14ac:dyDescent="0.3">
      <c r="A40" s="6">
        <v>37</v>
      </c>
      <c r="B40" s="5" t="s">
        <v>23</v>
      </c>
      <c r="C40" s="5" t="s">
        <v>24</v>
      </c>
      <c r="D40" s="9" t="s">
        <v>64</v>
      </c>
      <c r="E40" s="6">
        <v>12</v>
      </c>
      <c r="F40" s="6">
        <v>5</v>
      </c>
      <c r="G40" s="7">
        <f t="shared" si="2"/>
        <v>1.130976E-2</v>
      </c>
      <c r="H40" s="8">
        <f t="shared" si="3"/>
        <v>3.958416E-2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4.25" customHeight="1" x14ac:dyDescent="0.3">
      <c r="A41" s="6">
        <v>38</v>
      </c>
      <c r="B41" s="5" t="s">
        <v>16</v>
      </c>
      <c r="C41" s="5" t="s">
        <v>96</v>
      </c>
      <c r="D41" s="9" t="s">
        <v>100</v>
      </c>
      <c r="E41" s="6">
        <v>18</v>
      </c>
      <c r="F41" s="6">
        <v>7</v>
      </c>
      <c r="G41" s="7">
        <f t="shared" si="2"/>
        <v>2.5446959999999998E-2</v>
      </c>
      <c r="H41" s="8">
        <f t="shared" si="3"/>
        <v>0.12469010399999998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4.25" customHeight="1" x14ac:dyDescent="0.3">
      <c r="A42" s="6">
        <v>39</v>
      </c>
      <c r="B42" s="5" t="s">
        <v>16</v>
      </c>
      <c r="C42" s="5" t="s">
        <v>96</v>
      </c>
      <c r="D42" s="9" t="s">
        <v>100</v>
      </c>
      <c r="E42" s="6">
        <v>12</v>
      </c>
      <c r="F42" s="6">
        <v>5</v>
      </c>
      <c r="G42" s="7">
        <f t="shared" si="2"/>
        <v>1.130976E-2</v>
      </c>
      <c r="H42" s="8">
        <f t="shared" si="3"/>
        <v>3.958416E-2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4.25" customHeight="1" x14ac:dyDescent="0.3">
      <c r="A43" s="6">
        <v>40</v>
      </c>
      <c r="B43" s="5" t="s">
        <v>16</v>
      </c>
      <c r="C43" s="5" t="s">
        <v>96</v>
      </c>
      <c r="D43" s="9" t="s">
        <v>100</v>
      </c>
      <c r="E43" s="6">
        <v>10</v>
      </c>
      <c r="F43" s="6">
        <v>4</v>
      </c>
      <c r="G43" s="7">
        <f t="shared" si="2"/>
        <v>7.8540000000000016E-3</v>
      </c>
      <c r="H43" s="8">
        <f t="shared" si="3"/>
        <v>2.1991199999999999E-2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4.25" customHeight="1" x14ac:dyDescent="0.3">
      <c r="A44" s="6">
        <v>41</v>
      </c>
      <c r="B44" s="5" t="s">
        <v>17</v>
      </c>
      <c r="C44" s="5" t="s">
        <v>18</v>
      </c>
      <c r="D44" s="9" t="s">
        <v>98</v>
      </c>
      <c r="E44" s="6">
        <v>40</v>
      </c>
      <c r="F44" s="6">
        <v>9</v>
      </c>
      <c r="G44" s="7">
        <f t="shared" si="2"/>
        <v>0.12566400000000003</v>
      </c>
      <c r="H44" s="8">
        <f t="shared" si="3"/>
        <v>0.79168319999999992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4.25" customHeight="1" x14ac:dyDescent="0.3">
      <c r="A45" s="6">
        <v>42</v>
      </c>
      <c r="B45" s="5" t="s">
        <v>7</v>
      </c>
      <c r="C45" s="5" t="s">
        <v>8</v>
      </c>
      <c r="D45" s="9" t="s">
        <v>66</v>
      </c>
      <c r="E45" s="6">
        <v>25</v>
      </c>
      <c r="F45" s="6">
        <v>12</v>
      </c>
      <c r="G45" s="7">
        <f t="shared" si="2"/>
        <v>4.9087499999999999E-2</v>
      </c>
      <c r="H45" s="8">
        <f t="shared" si="3"/>
        <v>0.41233499999999995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4.25" customHeight="1" x14ac:dyDescent="0.3">
      <c r="A46" s="6">
        <v>43</v>
      </c>
      <c r="B46" s="5" t="s">
        <v>17</v>
      </c>
      <c r="C46" s="5" t="s">
        <v>18</v>
      </c>
      <c r="D46" s="9" t="s">
        <v>98</v>
      </c>
      <c r="E46" s="6">
        <v>15</v>
      </c>
      <c r="F46" s="6">
        <v>8</v>
      </c>
      <c r="G46" s="7">
        <f t="shared" si="2"/>
        <v>1.76715E-2</v>
      </c>
      <c r="H46" s="8">
        <f t="shared" si="3"/>
        <v>9.896039999999999E-2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4.25" customHeight="1" x14ac:dyDescent="0.3">
      <c r="A47" s="6">
        <v>44</v>
      </c>
      <c r="B47" s="5" t="s">
        <v>7</v>
      </c>
      <c r="C47" s="5" t="s">
        <v>8</v>
      </c>
      <c r="D47" s="9" t="s">
        <v>66</v>
      </c>
      <c r="E47" s="6">
        <v>18</v>
      </c>
      <c r="F47" s="6">
        <v>10</v>
      </c>
      <c r="G47" s="7">
        <f t="shared" si="2"/>
        <v>2.5446959999999998E-2</v>
      </c>
      <c r="H47" s="8">
        <f t="shared" si="3"/>
        <v>0.17812871999999996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4.25" customHeight="1" x14ac:dyDescent="0.3">
      <c r="A48" s="6">
        <v>45</v>
      </c>
      <c r="B48" s="5" t="s">
        <v>7</v>
      </c>
      <c r="C48" s="5" t="s">
        <v>8</v>
      </c>
      <c r="D48" s="9" t="s">
        <v>66</v>
      </c>
      <c r="E48" s="6">
        <v>40</v>
      </c>
      <c r="F48" s="6">
        <v>10</v>
      </c>
      <c r="G48" s="7">
        <f t="shared" si="2"/>
        <v>0.12566400000000003</v>
      </c>
      <c r="H48" s="8">
        <f t="shared" si="3"/>
        <v>0.87964799999999987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4.25" customHeight="1" x14ac:dyDescent="0.3">
      <c r="A49" s="6">
        <v>46</v>
      </c>
      <c r="B49" s="5" t="s">
        <v>17</v>
      </c>
      <c r="C49" s="5" t="s">
        <v>18</v>
      </c>
      <c r="D49" s="9" t="s">
        <v>98</v>
      </c>
      <c r="E49" s="6">
        <v>35</v>
      </c>
      <c r="F49" s="6">
        <v>12</v>
      </c>
      <c r="G49" s="7">
        <f t="shared" si="2"/>
        <v>9.6211499999999991E-2</v>
      </c>
      <c r="H49" s="8">
        <f t="shared" si="3"/>
        <v>0.80817660000000002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4.25" customHeight="1" x14ac:dyDescent="0.3">
      <c r="A50" s="6">
        <v>47</v>
      </c>
      <c r="B50" s="5" t="s">
        <v>16</v>
      </c>
      <c r="C50" s="5" t="s">
        <v>96</v>
      </c>
      <c r="D50" s="9" t="s">
        <v>100</v>
      </c>
      <c r="E50" s="6">
        <v>12</v>
      </c>
      <c r="F50" s="6">
        <v>4</v>
      </c>
      <c r="G50" s="7">
        <f t="shared" si="2"/>
        <v>1.130976E-2</v>
      </c>
      <c r="H50" s="8">
        <f t="shared" si="3"/>
        <v>3.1667328000000002E-2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4.25" customHeight="1" x14ac:dyDescent="0.3">
      <c r="A51" s="6">
        <v>48</v>
      </c>
      <c r="B51" s="5" t="s">
        <v>16</v>
      </c>
      <c r="C51" s="5" t="s">
        <v>96</v>
      </c>
      <c r="D51" s="9" t="s">
        <v>100</v>
      </c>
      <c r="E51" s="6">
        <v>13</v>
      </c>
      <c r="F51" s="6">
        <v>5</v>
      </c>
      <c r="G51" s="7">
        <f t="shared" si="2"/>
        <v>1.3273260000000002E-2</v>
      </c>
      <c r="H51" s="8">
        <f t="shared" si="3"/>
        <v>4.645640999999999E-2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4.25" customHeight="1" x14ac:dyDescent="0.3">
      <c r="A52" s="6">
        <v>49</v>
      </c>
      <c r="B52" s="5" t="s">
        <v>17</v>
      </c>
      <c r="C52" s="5" t="s">
        <v>18</v>
      </c>
      <c r="D52" s="9" t="s">
        <v>98</v>
      </c>
      <c r="E52" s="6">
        <v>30</v>
      </c>
      <c r="F52" s="6">
        <v>9</v>
      </c>
      <c r="G52" s="7">
        <f t="shared" si="2"/>
        <v>7.0685999999999999E-2</v>
      </c>
      <c r="H52" s="8">
        <f t="shared" si="3"/>
        <v>0.44532179999999999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4.25" customHeight="1" x14ac:dyDescent="0.3">
      <c r="A53" s="6">
        <v>50</v>
      </c>
      <c r="B53" s="5" t="s">
        <v>17</v>
      </c>
      <c r="C53" s="5" t="s">
        <v>18</v>
      </c>
      <c r="D53" s="9" t="s">
        <v>98</v>
      </c>
      <c r="E53" s="6">
        <v>35</v>
      </c>
      <c r="F53" s="6">
        <v>13</v>
      </c>
      <c r="G53" s="7">
        <f t="shared" si="2"/>
        <v>9.6211499999999991E-2</v>
      </c>
      <c r="H53" s="8">
        <f t="shared" si="3"/>
        <v>0.8755246499999999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4.25" customHeight="1" x14ac:dyDescent="0.3">
      <c r="A54" s="6">
        <v>51</v>
      </c>
      <c r="B54" s="5" t="s">
        <v>17</v>
      </c>
      <c r="C54" s="5" t="s">
        <v>18</v>
      </c>
      <c r="D54" s="9" t="s">
        <v>98</v>
      </c>
      <c r="E54" s="6">
        <v>30</v>
      </c>
      <c r="F54" s="6">
        <v>10</v>
      </c>
      <c r="G54" s="7">
        <f t="shared" si="2"/>
        <v>7.0685999999999999E-2</v>
      </c>
      <c r="H54" s="8">
        <f t="shared" si="3"/>
        <v>0.49480200000000002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4.25" customHeight="1" x14ac:dyDescent="0.3">
      <c r="A55" s="6">
        <v>52</v>
      </c>
      <c r="B55" s="5" t="s">
        <v>17</v>
      </c>
      <c r="C55" s="5" t="s">
        <v>18</v>
      </c>
      <c r="D55" s="9" t="s">
        <v>98</v>
      </c>
      <c r="E55" s="6">
        <v>30</v>
      </c>
      <c r="F55" s="6">
        <v>10</v>
      </c>
      <c r="G55" s="7">
        <f t="shared" si="2"/>
        <v>7.0685999999999999E-2</v>
      </c>
      <c r="H55" s="8">
        <f t="shared" si="3"/>
        <v>0.49480200000000002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4.25" customHeight="1" x14ac:dyDescent="0.3">
      <c r="A56" s="6">
        <v>53</v>
      </c>
      <c r="B56" s="5" t="s">
        <v>17</v>
      </c>
      <c r="C56" s="5" t="s">
        <v>18</v>
      </c>
      <c r="D56" s="9" t="s">
        <v>98</v>
      </c>
      <c r="E56" s="6">
        <v>45</v>
      </c>
      <c r="F56" s="6">
        <v>12</v>
      </c>
      <c r="G56" s="7">
        <f t="shared" si="2"/>
        <v>0.1590435</v>
      </c>
      <c r="H56" s="8">
        <f t="shared" si="3"/>
        <v>1.3359653999999999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4.25" customHeight="1" x14ac:dyDescent="0.3">
      <c r="A57" s="6">
        <v>54</v>
      </c>
      <c r="B57" s="5" t="s">
        <v>17</v>
      </c>
      <c r="C57" s="5" t="s">
        <v>18</v>
      </c>
      <c r="D57" s="9" t="s">
        <v>98</v>
      </c>
      <c r="E57" s="6">
        <v>20</v>
      </c>
      <c r="F57" s="6">
        <v>8</v>
      </c>
      <c r="G57" s="7">
        <f t="shared" si="2"/>
        <v>3.1416000000000006E-2</v>
      </c>
      <c r="H57" s="8">
        <f t="shared" si="3"/>
        <v>0.17592959999999999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4.25" customHeight="1" x14ac:dyDescent="0.3">
      <c r="A58" s="6">
        <v>55</v>
      </c>
      <c r="B58" s="5" t="s">
        <v>26</v>
      </c>
      <c r="C58" s="5" t="s">
        <v>27</v>
      </c>
      <c r="D58" s="9" t="s">
        <v>131</v>
      </c>
      <c r="E58" s="6">
        <v>10</v>
      </c>
      <c r="F58" s="6">
        <v>15</v>
      </c>
      <c r="G58" s="7">
        <f t="shared" si="2"/>
        <v>7.8540000000000016E-3</v>
      </c>
      <c r="H58" s="8">
        <f t="shared" si="3"/>
        <v>8.2466999999999999E-2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4.25" customHeight="1" x14ac:dyDescent="0.3">
      <c r="A59" s="6">
        <v>56</v>
      </c>
      <c r="B59" s="5" t="s">
        <v>17</v>
      </c>
      <c r="C59" s="5" t="s">
        <v>18</v>
      </c>
      <c r="D59" s="9" t="s">
        <v>98</v>
      </c>
      <c r="E59" s="6">
        <v>30</v>
      </c>
      <c r="F59" s="6">
        <v>9</v>
      </c>
      <c r="G59" s="7">
        <f t="shared" si="2"/>
        <v>7.0685999999999999E-2</v>
      </c>
      <c r="H59" s="8">
        <f t="shared" si="3"/>
        <v>0.44532179999999999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4.25" customHeight="1" x14ac:dyDescent="0.3">
      <c r="A60" s="6">
        <v>57</v>
      </c>
      <c r="B60" s="5" t="s">
        <v>20</v>
      </c>
      <c r="C60" s="5" t="s">
        <v>8</v>
      </c>
      <c r="D60" s="9" t="s">
        <v>63</v>
      </c>
      <c r="E60" s="6">
        <v>60</v>
      </c>
      <c r="F60" s="6">
        <v>13</v>
      </c>
      <c r="G60" s="7">
        <f t="shared" si="2"/>
        <v>0.282744</v>
      </c>
      <c r="H60" s="8">
        <f t="shared" si="3"/>
        <v>2.5729704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4.25" customHeight="1" x14ac:dyDescent="0.3">
      <c r="A61" s="6">
        <v>58</v>
      </c>
      <c r="B61" s="5" t="s">
        <v>16</v>
      </c>
      <c r="C61" s="5" t="s">
        <v>96</v>
      </c>
      <c r="D61" s="9" t="s">
        <v>100</v>
      </c>
      <c r="E61" s="6">
        <v>10</v>
      </c>
      <c r="F61" s="6">
        <v>4</v>
      </c>
      <c r="G61" s="7">
        <f t="shared" si="2"/>
        <v>7.8540000000000016E-3</v>
      </c>
      <c r="H61" s="8">
        <f t="shared" si="3"/>
        <v>2.1991199999999999E-2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4.25" customHeight="1" x14ac:dyDescent="0.3">
      <c r="A62" s="6">
        <v>59</v>
      </c>
      <c r="B62" s="5" t="s">
        <v>16</v>
      </c>
      <c r="C62" s="5" t="s">
        <v>96</v>
      </c>
      <c r="D62" s="9" t="s">
        <v>100</v>
      </c>
      <c r="E62" s="6">
        <v>14</v>
      </c>
      <c r="F62" s="6">
        <v>4</v>
      </c>
      <c r="G62" s="7">
        <f t="shared" si="2"/>
        <v>1.5393840000000002E-2</v>
      </c>
      <c r="H62" s="8">
        <f t="shared" si="3"/>
        <v>4.3102752000000001E-2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4.25" customHeight="1" x14ac:dyDescent="0.3">
      <c r="A63" s="6">
        <v>60</v>
      </c>
      <c r="B63" s="5" t="s">
        <v>17</v>
      </c>
      <c r="C63" s="5" t="s">
        <v>18</v>
      </c>
      <c r="D63" s="9" t="s">
        <v>98</v>
      </c>
      <c r="E63" s="6">
        <v>20</v>
      </c>
      <c r="F63" s="6">
        <v>12</v>
      </c>
      <c r="G63" s="7">
        <f t="shared" si="2"/>
        <v>3.1416000000000006E-2</v>
      </c>
      <c r="H63" s="8">
        <f t="shared" si="3"/>
        <v>0.26389439999999997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4.25" customHeight="1" x14ac:dyDescent="0.3">
      <c r="A64" s="6">
        <v>61</v>
      </c>
      <c r="B64" s="5" t="s">
        <v>7</v>
      </c>
      <c r="C64" s="5" t="s">
        <v>8</v>
      </c>
      <c r="D64" s="9" t="s">
        <v>66</v>
      </c>
      <c r="E64" s="6">
        <v>40</v>
      </c>
      <c r="F64" s="6">
        <v>15</v>
      </c>
      <c r="G64" s="7">
        <f t="shared" si="2"/>
        <v>0.12566400000000003</v>
      </c>
      <c r="H64" s="8">
        <f t="shared" si="3"/>
        <v>1.319472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4.25" customHeight="1" x14ac:dyDescent="0.3">
      <c r="A65" s="6">
        <v>62</v>
      </c>
      <c r="B65" s="5" t="s">
        <v>17</v>
      </c>
      <c r="C65" s="5" t="s">
        <v>18</v>
      </c>
      <c r="D65" s="9" t="s">
        <v>98</v>
      </c>
      <c r="E65" s="6">
        <v>18</v>
      </c>
      <c r="F65" s="6">
        <v>10</v>
      </c>
      <c r="G65" s="7">
        <f t="shared" si="2"/>
        <v>2.5446959999999998E-2</v>
      </c>
      <c r="H65" s="8">
        <f t="shared" si="3"/>
        <v>0.17812871999999996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4.25" customHeight="1" x14ac:dyDescent="0.3">
      <c r="A66" s="6">
        <v>63</v>
      </c>
      <c r="B66" s="5" t="s">
        <v>17</v>
      </c>
      <c r="C66" s="5" t="s">
        <v>18</v>
      </c>
      <c r="D66" s="9" t="s">
        <v>98</v>
      </c>
      <c r="E66" s="6">
        <v>30</v>
      </c>
      <c r="F66" s="6">
        <v>12</v>
      </c>
      <c r="G66" s="7">
        <f t="shared" si="2"/>
        <v>7.0685999999999999E-2</v>
      </c>
      <c r="H66" s="8">
        <f t="shared" si="3"/>
        <v>0.59376239999999991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4.25" customHeight="1" x14ac:dyDescent="0.3">
      <c r="A67" s="6">
        <v>64</v>
      </c>
      <c r="B67" s="5" t="s">
        <v>17</v>
      </c>
      <c r="C67" s="5" t="s">
        <v>18</v>
      </c>
      <c r="D67" s="9" t="s">
        <v>98</v>
      </c>
      <c r="E67" s="6">
        <v>22</v>
      </c>
      <c r="F67" s="6">
        <v>11</v>
      </c>
      <c r="G67" s="7">
        <f t="shared" si="2"/>
        <v>3.8013359999999996E-2</v>
      </c>
      <c r="H67" s="8">
        <f t="shared" si="3"/>
        <v>0.292702872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4.25" customHeight="1" x14ac:dyDescent="0.3">
      <c r="A68" s="6">
        <v>65</v>
      </c>
      <c r="B68" s="5" t="s">
        <v>17</v>
      </c>
      <c r="C68" s="5" t="s">
        <v>18</v>
      </c>
      <c r="D68" s="9" t="s">
        <v>98</v>
      </c>
      <c r="E68" s="6">
        <v>30</v>
      </c>
      <c r="F68" s="6">
        <v>12</v>
      </c>
      <c r="G68" s="7">
        <f t="shared" ref="G68:G99" si="4">((E68/100)^2)*0.7854</f>
        <v>7.0685999999999999E-2</v>
      </c>
      <c r="H68" s="8">
        <f t="shared" ref="H68:H99" si="5">((E68^2)*3.1416/40000)*F68*0.7</f>
        <v>0.59376239999999991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4.25" customHeight="1" x14ac:dyDescent="0.3">
      <c r="A69" s="6">
        <v>66</v>
      </c>
      <c r="B69" s="5" t="s">
        <v>17</v>
      </c>
      <c r="C69" s="5" t="s">
        <v>18</v>
      </c>
      <c r="D69" s="9" t="s">
        <v>98</v>
      </c>
      <c r="E69" s="6">
        <v>20</v>
      </c>
      <c r="F69" s="6">
        <v>10</v>
      </c>
      <c r="G69" s="7">
        <f t="shared" si="4"/>
        <v>3.1416000000000006E-2</v>
      </c>
      <c r="H69" s="8">
        <f t="shared" si="5"/>
        <v>0.21991199999999997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4.25" customHeight="1" x14ac:dyDescent="0.3">
      <c r="A70" s="6">
        <v>67</v>
      </c>
      <c r="B70" s="5" t="s">
        <v>7</v>
      </c>
      <c r="C70" s="5" t="s">
        <v>8</v>
      </c>
      <c r="D70" s="9" t="s">
        <v>66</v>
      </c>
      <c r="E70" s="6">
        <v>40</v>
      </c>
      <c r="F70" s="6">
        <v>13</v>
      </c>
      <c r="G70" s="7">
        <f t="shared" si="4"/>
        <v>0.12566400000000003</v>
      </c>
      <c r="H70" s="8">
        <f t="shared" si="5"/>
        <v>1.1435423999999998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4.25" customHeight="1" x14ac:dyDescent="0.3">
      <c r="A71" s="6">
        <v>68</v>
      </c>
      <c r="B71" s="5" t="s">
        <v>17</v>
      </c>
      <c r="C71" s="5" t="s">
        <v>18</v>
      </c>
      <c r="D71" s="9" t="s">
        <v>98</v>
      </c>
      <c r="E71" s="6">
        <v>22</v>
      </c>
      <c r="F71" s="6">
        <v>12</v>
      </c>
      <c r="G71" s="7">
        <f t="shared" si="4"/>
        <v>3.8013359999999996E-2</v>
      </c>
      <c r="H71" s="8">
        <f t="shared" si="5"/>
        <v>0.31931222400000003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4.25" customHeight="1" x14ac:dyDescent="0.3">
      <c r="A72" s="6">
        <v>69</v>
      </c>
      <c r="B72" s="5" t="s">
        <v>17</v>
      </c>
      <c r="C72" s="5" t="s">
        <v>18</v>
      </c>
      <c r="D72" s="9" t="s">
        <v>98</v>
      </c>
      <c r="E72" s="6">
        <v>14</v>
      </c>
      <c r="F72" s="6">
        <v>7</v>
      </c>
      <c r="G72" s="7">
        <f t="shared" si="4"/>
        <v>1.5393840000000002E-2</v>
      </c>
      <c r="H72" s="8">
        <f t="shared" si="5"/>
        <v>7.5429815999999997E-2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4.25" customHeight="1" x14ac:dyDescent="0.3">
      <c r="A73" s="6">
        <v>70</v>
      </c>
      <c r="B73" s="5" t="s">
        <v>17</v>
      </c>
      <c r="C73" s="5" t="s">
        <v>18</v>
      </c>
      <c r="D73" s="9" t="s">
        <v>98</v>
      </c>
      <c r="E73" s="6">
        <v>27</v>
      </c>
      <c r="F73" s="6">
        <v>15</v>
      </c>
      <c r="G73" s="7">
        <f t="shared" si="4"/>
        <v>5.7255660000000007E-2</v>
      </c>
      <c r="H73" s="8">
        <f t="shared" si="5"/>
        <v>0.60118442999999988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4.25" customHeight="1" x14ac:dyDescent="0.3">
      <c r="A74" s="6">
        <v>71</v>
      </c>
      <c r="B74" s="5" t="s">
        <v>10</v>
      </c>
      <c r="C74" s="5" t="s">
        <v>11</v>
      </c>
      <c r="D74" s="9" t="s">
        <v>97</v>
      </c>
      <c r="E74" s="6">
        <v>40</v>
      </c>
      <c r="F74" s="6">
        <v>9</v>
      </c>
      <c r="G74" s="7">
        <f t="shared" si="4"/>
        <v>0.12566400000000003</v>
      </c>
      <c r="H74" s="8">
        <f t="shared" si="5"/>
        <v>0.79168319999999992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4.25" customHeight="1" x14ac:dyDescent="0.3">
      <c r="A75" s="6">
        <v>72</v>
      </c>
      <c r="B75" s="5" t="s">
        <v>20</v>
      </c>
      <c r="C75" s="5" t="s">
        <v>8</v>
      </c>
      <c r="D75" s="9" t="s">
        <v>63</v>
      </c>
      <c r="E75" s="6">
        <v>42</v>
      </c>
      <c r="F75" s="6">
        <v>10</v>
      </c>
      <c r="G75" s="7">
        <f t="shared" si="4"/>
        <v>0.13854455999999998</v>
      </c>
      <c r="H75" s="8">
        <f t="shared" si="5"/>
        <v>0.96981192000000005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4.25" customHeight="1" x14ac:dyDescent="0.3">
      <c r="A76" s="6">
        <v>73</v>
      </c>
      <c r="B76" s="5" t="s">
        <v>17</v>
      </c>
      <c r="C76" s="5" t="s">
        <v>18</v>
      </c>
      <c r="D76" s="9" t="s">
        <v>98</v>
      </c>
      <c r="E76" s="6">
        <v>20</v>
      </c>
      <c r="F76" s="6">
        <v>9</v>
      </c>
      <c r="G76" s="7">
        <f t="shared" si="4"/>
        <v>3.1416000000000006E-2</v>
      </c>
      <c r="H76" s="8">
        <f t="shared" si="5"/>
        <v>0.19792079999999998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4.25" customHeight="1" x14ac:dyDescent="0.3">
      <c r="A77" s="6">
        <v>74</v>
      </c>
      <c r="B77" s="5" t="s">
        <v>10</v>
      </c>
      <c r="C77" s="5" t="s">
        <v>11</v>
      </c>
      <c r="D77" s="9" t="s">
        <v>97</v>
      </c>
      <c r="E77" s="6">
        <v>22</v>
      </c>
      <c r="F77" s="6">
        <v>9</v>
      </c>
      <c r="G77" s="7">
        <f t="shared" si="4"/>
        <v>3.8013359999999996E-2</v>
      </c>
      <c r="H77" s="8">
        <f t="shared" si="5"/>
        <v>0.239484168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4.25" customHeight="1" x14ac:dyDescent="0.3">
      <c r="A78" s="6">
        <v>75</v>
      </c>
      <c r="B78" s="5" t="s">
        <v>10</v>
      </c>
      <c r="C78" s="5" t="s">
        <v>11</v>
      </c>
      <c r="D78" s="9" t="s">
        <v>97</v>
      </c>
      <c r="E78" s="6">
        <v>20</v>
      </c>
      <c r="F78" s="6">
        <v>9</v>
      </c>
      <c r="G78" s="7">
        <f t="shared" si="4"/>
        <v>3.1416000000000006E-2</v>
      </c>
      <c r="H78" s="8">
        <f t="shared" si="5"/>
        <v>0.19792079999999998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4.25" customHeight="1" x14ac:dyDescent="0.3">
      <c r="A79" s="6">
        <v>76</v>
      </c>
      <c r="B79" s="5" t="s">
        <v>17</v>
      </c>
      <c r="C79" s="5" t="s">
        <v>18</v>
      </c>
      <c r="D79" s="9" t="s">
        <v>98</v>
      </c>
      <c r="E79" s="6">
        <v>25</v>
      </c>
      <c r="F79" s="6">
        <v>12</v>
      </c>
      <c r="G79" s="7">
        <f t="shared" si="4"/>
        <v>4.9087499999999999E-2</v>
      </c>
      <c r="H79" s="8">
        <f t="shared" si="5"/>
        <v>0.41233499999999995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4.25" customHeight="1" x14ac:dyDescent="0.3">
      <c r="A80" s="6">
        <v>77</v>
      </c>
      <c r="B80" s="5" t="s">
        <v>17</v>
      </c>
      <c r="C80" s="5" t="s">
        <v>18</v>
      </c>
      <c r="D80" s="9" t="s">
        <v>98</v>
      </c>
      <c r="E80" s="6">
        <v>25</v>
      </c>
      <c r="F80" s="6">
        <v>7</v>
      </c>
      <c r="G80" s="7">
        <f t="shared" si="4"/>
        <v>4.9087499999999999E-2</v>
      </c>
      <c r="H80" s="8">
        <f t="shared" si="5"/>
        <v>0.24052874999999999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4.25" customHeight="1" x14ac:dyDescent="0.3">
      <c r="A81" s="6">
        <v>78</v>
      </c>
      <c r="B81" s="5" t="s">
        <v>17</v>
      </c>
      <c r="C81" s="5" t="s">
        <v>18</v>
      </c>
      <c r="D81" s="9" t="s">
        <v>98</v>
      </c>
      <c r="E81" s="6">
        <v>18</v>
      </c>
      <c r="F81" s="6">
        <v>7</v>
      </c>
      <c r="G81" s="7">
        <f t="shared" si="4"/>
        <v>2.5446959999999998E-2</v>
      </c>
      <c r="H81" s="8">
        <f t="shared" si="5"/>
        <v>0.12469010399999998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4.25" customHeight="1" x14ac:dyDescent="0.3">
      <c r="A82" s="6">
        <v>79</v>
      </c>
      <c r="B82" s="5" t="s">
        <v>17</v>
      </c>
      <c r="C82" s="5" t="s">
        <v>18</v>
      </c>
      <c r="D82" s="9" t="s">
        <v>98</v>
      </c>
      <c r="E82" s="6">
        <v>40</v>
      </c>
      <c r="F82" s="6">
        <v>10</v>
      </c>
      <c r="G82" s="7">
        <f t="shared" si="4"/>
        <v>0.12566400000000003</v>
      </c>
      <c r="H82" s="8">
        <f t="shared" si="5"/>
        <v>0.87964799999999987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4.25" customHeight="1" x14ac:dyDescent="0.3">
      <c r="A83" s="6">
        <v>80</v>
      </c>
      <c r="B83" s="5" t="s">
        <v>17</v>
      </c>
      <c r="C83" s="5" t="s">
        <v>18</v>
      </c>
      <c r="D83" s="9" t="s">
        <v>98</v>
      </c>
      <c r="E83" s="6">
        <v>53</v>
      </c>
      <c r="F83" s="6">
        <v>8</v>
      </c>
      <c r="G83" s="7">
        <f t="shared" si="4"/>
        <v>0.22061886000000003</v>
      </c>
      <c r="H83" s="8">
        <f t="shared" si="5"/>
        <v>1.2354656159999999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4.25" customHeight="1" x14ac:dyDescent="0.3">
      <c r="A84" s="6">
        <v>81</v>
      </c>
      <c r="B84" s="5" t="s">
        <v>16</v>
      </c>
      <c r="C84" s="5" t="s">
        <v>96</v>
      </c>
      <c r="D84" s="9" t="s">
        <v>100</v>
      </c>
      <c r="E84" s="6">
        <v>15</v>
      </c>
      <c r="F84" s="6">
        <v>6</v>
      </c>
      <c r="G84" s="7">
        <f t="shared" si="4"/>
        <v>1.76715E-2</v>
      </c>
      <c r="H84" s="8">
        <f t="shared" si="5"/>
        <v>7.4220299999999989E-2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4.25" customHeight="1" x14ac:dyDescent="0.3">
      <c r="A85" s="6">
        <v>82</v>
      </c>
      <c r="B85" s="5" t="s">
        <v>16</v>
      </c>
      <c r="C85" s="5" t="s">
        <v>96</v>
      </c>
      <c r="D85" s="9" t="s">
        <v>100</v>
      </c>
      <c r="E85" s="6">
        <v>15</v>
      </c>
      <c r="F85" s="6">
        <v>7</v>
      </c>
      <c r="G85" s="7">
        <f t="shared" si="4"/>
        <v>1.76715E-2</v>
      </c>
      <c r="H85" s="8">
        <f t="shared" si="5"/>
        <v>8.6590349999999983E-2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4.25" customHeight="1" x14ac:dyDescent="0.3">
      <c r="A86" s="6">
        <v>83</v>
      </c>
      <c r="B86" s="5" t="s">
        <v>17</v>
      </c>
      <c r="C86" s="5" t="s">
        <v>18</v>
      </c>
      <c r="D86" s="9" t="s">
        <v>98</v>
      </c>
      <c r="E86" s="6">
        <v>18</v>
      </c>
      <c r="F86" s="6">
        <v>10</v>
      </c>
      <c r="G86" s="7">
        <f t="shared" si="4"/>
        <v>2.5446959999999998E-2</v>
      </c>
      <c r="H86" s="8">
        <f t="shared" si="5"/>
        <v>0.17812871999999996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4.25" customHeight="1" x14ac:dyDescent="0.3">
      <c r="A87" s="6">
        <v>84</v>
      </c>
      <c r="B87" s="5" t="s">
        <v>17</v>
      </c>
      <c r="C87" s="5" t="s">
        <v>18</v>
      </c>
      <c r="D87" s="9" t="s">
        <v>98</v>
      </c>
      <c r="E87" s="6">
        <v>10</v>
      </c>
      <c r="F87" s="6">
        <v>7</v>
      </c>
      <c r="G87" s="7">
        <f t="shared" si="4"/>
        <v>7.8540000000000016E-3</v>
      </c>
      <c r="H87" s="8">
        <f t="shared" si="5"/>
        <v>3.8484599999999994E-2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4.25" customHeight="1" x14ac:dyDescent="0.3">
      <c r="A88" s="6">
        <v>85</v>
      </c>
      <c r="B88" s="5" t="s">
        <v>16</v>
      </c>
      <c r="C88" s="5" t="s">
        <v>96</v>
      </c>
      <c r="D88" s="9" t="s">
        <v>100</v>
      </c>
      <c r="E88" s="6">
        <v>20</v>
      </c>
      <c r="F88" s="6">
        <v>7</v>
      </c>
      <c r="G88" s="7">
        <f t="shared" si="4"/>
        <v>3.1416000000000006E-2</v>
      </c>
      <c r="H88" s="8">
        <f t="shared" si="5"/>
        <v>0.15393839999999998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4.25" customHeight="1" x14ac:dyDescent="0.3">
      <c r="A89" s="6">
        <v>86</v>
      </c>
      <c r="B89" s="5" t="s">
        <v>16</v>
      </c>
      <c r="C89" s="5" t="s">
        <v>96</v>
      </c>
      <c r="D89" s="9" t="s">
        <v>100</v>
      </c>
      <c r="E89" s="6">
        <v>10</v>
      </c>
      <c r="F89" s="6">
        <v>8</v>
      </c>
      <c r="G89" s="7">
        <f t="shared" si="4"/>
        <v>7.8540000000000016E-3</v>
      </c>
      <c r="H89" s="8">
        <f t="shared" si="5"/>
        <v>4.3982399999999998E-2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4.25" customHeight="1" x14ac:dyDescent="0.3">
      <c r="A90" s="6">
        <v>87</v>
      </c>
      <c r="B90" s="5" t="s">
        <v>17</v>
      </c>
      <c r="C90" s="5" t="s">
        <v>18</v>
      </c>
      <c r="D90" s="9" t="s">
        <v>98</v>
      </c>
      <c r="E90" s="6">
        <v>19</v>
      </c>
      <c r="F90" s="6">
        <v>7</v>
      </c>
      <c r="G90" s="7">
        <f t="shared" si="4"/>
        <v>2.835294E-2</v>
      </c>
      <c r="H90" s="8">
        <f t="shared" si="5"/>
        <v>0.13892940600000001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4.25" customHeight="1" x14ac:dyDescent="0.3">
      <c r="A91" s="6">
        <v>88</v>
      </c>
      <c r="B91" s="5" t="s">
        <v>16</v>
      </c>
      <c r="C91" s="5" t="s">
        <v>96</v>
      </c>
      <c r="D91" s="9" t="s">
        <v>100</v>
      </c>
      <c r="E91" s="6">
        <v>10</v>
      </c>
      <c r="F91" s="6">
        <v>4</v>
      </c>
      <c r="G91" s="7">
        <f t="shared" si="4"/>
        <v>7.8540000000000016E-3</v>
      </c>
      <c r="H91" s="8">
        <f t="shared" si="5"/>
        <v>2.1991199999999999E-2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4.25" customHeight="1" x14ac:dyDescent="0.3">
      <c r="A92" s="6">
        <v>89</v>
      </c>
      <c r="B92" s="5" t="s">
        <v>16</v>
      </c>
      <c r="C92" s="5" t="s">
        <v>96</v>
      </c>
      <c r="D92" s="9" t="s">
        <v>100</v>
      </c>
      <c r="E92" s="6">
        <v>12</v>
      </c>
      <c r="F92" s="6">
        <v>3</v>
      </c>
      <c r="G92" s="7">
        <f t="shared" si="4"/>
        <v>1.130976E-2</v>
      </c>
      <c r="H92" s="8">
        <f t="shared" si="5"/>
        <v>2.3750495999999999E-2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4.25" customHeight="1" x14ac:dyDescent="0.3">
      <c r="A93" s="6">
        <v>90</v>
      </c>
      <c r="B93" s="5" t="s">
        <v>17</v>
      </c>
      <c r="C93" s="5" t="s">
        <v>18</v>
      </c>
      <c r="D93" s="9" t="s">
        <v>98</v>
      </c>
      <c r="E93" s="6">
        <v>20</v>
      </c>
      <c r="F93" s="6">
        <v>8</v>
      </c>
      <c r="G93" s="7">
        <f t="shared" si="4"/>
        <v>3.1416000000000006E-2</v>
      </c>
      <c r="H93" s="8">
        <f t="shared" si="5"/>
        <v>0.17592959999999999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4.25" customHeight="1" x14ac:dyDescent="0.3">
      <c r="A94" s="6">
        <v>91</v>
      </c>
      <c r="B94" s="5" t="s">
        <v>17</v>
      </c>
      <c r="C94" s="5" t="s">
        <v>18</v>
      </c>
      <c r="D94" s="9" t="s">
        <v>98</v>
      </c>
      <c r="E94" s="6">
        <v>10</v>
      </c>
      <c r="F94" s="6">
        <v>6</v>
      </c>
      <c r="G94" s="7">
        <f t="shared" si="4"/>
        <v>7.8540000000000016E-3</v>
      </c>
      <c r="H94" s="8">
        <f t="shared" si="5"/>
        <v>3.2986799999999997E-2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4.25" customHeight="1" x14ac:dyDescent="0.3">
      <c r="A95" s="6">
        <v>92</v>
      </c>
      <c r="B95" s="5" t="s">
        <v>16</v>
      </c>
      <c r="C95" s="5" t="s">
        <v>96</v>
      </c>
      <c r="D95" s="9" t="s">
        <v>100</v>
      </c>
      <c r="E95" s="6">
        <v>10</v>
      </c>
      <c r="F95" s="6">
        <v>5</v>
      </c>
      <c r="G95" s="7">
        <f t="shared" si="4"/>
        <v>7.8540000000000016E-3</v>
      </c>
      <c r="H95" s="8">
        <f t="shared" si="5"/>
        <v>2.7488999999999996E-2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4.25" customHeight="1" x14ac:dyDescent="0.3">
      <c r="A96" s="6">
        <v>93</v>
      </c>
      <c r="B96" s="5" t="s">
        <v>16</v>
      </c>
      <c r="C96" s="5" t="s">
        <v>96</v>
      </c>
      <c r="D96" s="9" t="s">
        <v>100</v>
      </c>
      <c r="E96" s="6">
        <v>17</v>
      </c>
      <c r="F96" s="6">
        <v>6</v>
      </c>
      <c r="G96" s="7">
        <f t="shared" si="4"/>
        <v>2.2698060000000003E-2</v>
      </c>
      <c r="H96" s="8">
        <f t="shared" si="5"/>
        <v>9.5331851999999995E-2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4.25" customHeight="1" x14ac:dyDescent="0.3">
      <c r="A97" s="6">
        <v>94</v>
      </c>
      <c r="B97" s="5" t="s">
        <v>16</v>
      </c>
      <c r="C97" s="5" t="s">
        <v>96</v>
      </c>
      <c r="D97" s="9" t="s">
        <v>100</v>
      </c>
      <c r="E97" s="6">
        <v>18</v>
      </c>
      <c r="F97" s="6">
        <v>5</v>
      </c>
      <c r="G97" s="7">
        <f t="shared" si="4"/>
        <v>2.5446959999999998E-2</v>
      </c>
      <c r="H97" s="8">
        <f t="shared" si="5"/>
        <v>8.9064359999999981E-2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4.25" customHeight="1" x14ac:dyDescent="0.3">
      <c r="A98" s="6">
        <v>95</v>
      </c>
      <c r="B98" s="5" t="s">
        <v>7</v>
      </c>
      <c r="C98" s="5" t="s">
        <v>8</v>
      </c>
      <c r="D98" s="9" t="s">
        <v>66</v>
      </c>
      <c r="E98" s="6">
        <v>40</v>
      </c>
      <c r="F98" s="6">
        <v>15</v>
      </c>
      <c r="G98" s="7">
        <f t="shared" si="4"/>
        <v>0.12566400000000003</v>
      </c>
      <c r="H98" s="8">
        <f t="shared" si="5"/>
        <v>1.319472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4.25" customHeight="1" x14ac:dyDescent="0.3">
      <c r="A99" s="6">
        <v>96</v>
      </c>
      <c r="B99" s="5" t="s">
        <v>16</v>
      </c>
      <c r="C99" s="5" t="s">
        <v>96</v>
      </c>
      <c r="D99" s="9" t="s">
        <v>100</v>
      </c>
      <c r="E99" s="6">
        <v>15</v>
      </c>
      <c r="F99" s="6">
        <v>8</v>
      </c>
      <c r="G99" s="7">
        <f t="shared" si="4"/>
        <v>1.76715E-2</v>
      </c>
      <c r="H99" s="8">
        <f t="shared" si="5"/>
        <v>9.896039999999999E-2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4.25" customHeight="1" x14ac:dyDescent="0.3">
      <c r="A100" s="6">
        <v>97</v>
      </c>
      <c r="B100" s="5" t="s">
        <v>23</v>
      </c>
      <c r="C100" s="5" t="s">
        <v>24</v>
      </c>
      <c r="D100" s="9" t="s">
        <v>64</v>
      </c>
      <c r="E100" s="6">
        <v>10</v>
      </c>
      <c r="F100" s="6">
        <v>7</v>
      </c>
      <c r="G100" s="7">
        <f t="shared" ref="G100:G123" si="6">((E100/100)^2)*0.7854</f>
        <v>7.8540000000000016E-3</v>
      </c>
      <c r="H100" s="8">
        <f t="shared" ref="H100:H124" si="7">((E100^2)*3.1416/40000)*F100*0.7</f>
        <v>3.8484599999999994E-2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4.25" customHeight="1" x14ac:dyDescent="0.3">
      <c r="A101" s="6">
        <v>98</v>
      </c>
      <c r="B101" s="5" t="s">
        <v>17</v>
      </c>
      <c r="C101" s="5" t="s">
        <v>18</v>
      </c>
      <c r="D101" s="9" t="s">
        <v>98</v>
      </c>
      <c r="E101" s="6">
        <v>22</v>
      </c>
      <c r="F101" s="6">
        <v>15</v>
      </c>
      <c r="G101" s="7">
        <f t="shared" si="6"/>
        <v>3.8013359999999996E-2</v>
      </c>
      <c r="H101" s="8">
        <f t="shared" si="7"/>
        <v>0.39914028000000001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4.25" customHeight="1" x14ac:dyDescent="0.3">
      <c r="A102" s="6">
        <v>99</v>
      </c>
      <c r="B102" s="5" t="s">
        <v>17</v>
      </c>
      <c r="C102" s="5" t="s">
        <v>18</v>
      </c>
      <c r="D102" s="9" t="s">
        <v>98</v>
      </c>
      <c r="E102" s="6">
        <v>35</v>
      </c>
      <c r="F102" s="6">
        <v>15</v>
      </c>
      <c r="G102" s="7">
        <f t="shared" si="6"/>
        <v>9.6211499999999991E-2</v>
      </c>
      <c r="H102" s="8">
        <f t="shared" si="7"/>
        <v>1.01022075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4.25" customHeight="1" x14ac:dyDescent="0.3">
      <c r="A103" s="6">
        <v>100</v>
      </c>
      <c r="B103" s="5" t="s">
        <v>16</v>
      </c>
      <c r="C103" s="5" t="s">
        <v>96</v>
      </c>
      <c r="D103" s="9" t="s">
        <v>100</v>
      </c>
      <c r="E103" s="6">
        <v>20</v>
      </c>
      <c r="F103" s="6">
        <v>7</v>
      </c>
      <c r="G103" s="7">
        <f t="shared" si="6"/>
        <v>3.1416000000000006E-2</v>
      </c>
      <c r="H103" s="8">
        <f t="shared" si="7"/>
        <v>0.15393839999999998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4.25" customHeight="1" x14ac:dyDescent="0.3">
      <c r="A104" s="6">
        <v>101</v>
      </c>
      <c r="B104" s="5" t="s">
        <v>16</v>
      </c>
      <c r="C104" s="5" t="s">
        <v>96</v>
      </c>
      <c r="D104" s="9" t="s">
        <v>100</v>
      </c>
      <c r="E104" s="6">
        <v>25</v>
      </c>
      <c r="F104" s="6">
        <v>8</v>
      </c>
      <c r="G104" s="7">
        <f t="shared" si="6"/>
        <v>4.9087499999999999E-2</v>
      </c>
      <c r="H104" s="8">
        <f t="shared" si="7"/>
        <v>0.27488999999999997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4.25" customHeight="1" x14ac:dyDescent="0.3">
      <c r="A105" s="6">
        <v>102</v>
      </c>
      <c r="B105" s="5" t="s">
        <v>7</v>
      </c>
      <c r="C105" s="5" t="s">
        <v>8</v>
      </c>
      <c r="D105" s="9" t="s">
        <v>66</v>
      </c>
      <c r="E105" s="6">
        <v>17</v>
      </c>
      <c r="F105" s="6">
        <v>12</v>
      </c>
      <c r="G105" s="7">
        <f t="shared" si="6"/>
        <v>2.2698060000000003E-2</v>
      </c>
      <c r="H105" s="8">
        <f t="shared" si="7"/>
        <v>0.19066370399999999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4.25" customHeight="1" x14ac:dyDescent="0.3">
      <c r="A106" s="6">
        <v>103</v>
      </c>
      <c r="B106" s="5" t="s">
        <v>7</v>
      </c>
      <c r="C106" s="5" t="s">
        <v>8</v>
      </c>
      <c r="D106" s="9" t="s">
        <v>66</v>
      </c>
      <c r="E106" s="6">
        <v>18</v>
      </c>
      <c r="F106" s="6">
        <v>12</v>
      </c>
      <c r="G106" s="7">
        <f t="shared" si="6"/>
        <v>2.5446959999999998E-2</v>
      </c>
      <c r="H106" s="8">
        <f t="shared" si="7"/>
        <v>0.21375446399999998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4.25" customHeight="1" x14ac:dyDescent="0.3">
      <c r="A107" s="6">
        <v>104</v>
      </c>
      <c r="B107" s="5" t="s">
        <v>7</v>
      </c>
      <c r="C107" s="5" t="s">
        <v>8</v>
      </c>
      <c r="D107" s="9" t="s">
        <v>66</v>
      </c>
      <c r="E107" s="6">
        <v>25</v>
      </c>
      <c r="F107" s="6">
        <v>13</v>
      </c>
      <c r="G107" s="7">
        <f t="shared" si="6"/>
        <v>4.9087499999999999E-2</v>
      </c>
      <c r="H107" s="8">
        <f t="shared" si="7"/>
        <v>0.44669624999999996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4.25" customHeight="1" x14ac:dyDescent="0.3">
      <c r="A108" s="6">
        <v>105</v>
      </c>
      <c r="B108" s="5" t="s">
        <v>7</v>
      </c>
      <c r="C108" s="5" t="s">
        <v>8</v>
      </c>
      <c r="D108" s="9" t="s">
        <v>66</v>
      </c>
      <c r="E108" s="6">
        <v>25</v>
      </c>
      <c r="F108" s="6">
        <v>13</v>
      </c>
      <c r="G108" s="7">
        <f t="shared" si="6"/>
        <v>4.9087499999999999E-2</v>
      </c>
      <c r="H108" s="8">
        <f t="shared" si="7"/>
        <v>0.44669624999999996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4.25" customHeight="1" x14ac:dyDescent="0.3">
      <c r="A109" s="6">
        <v>106</v>
      </c>
      <c r="B109" s="5" t="s">
        <v>7</v>
      </c>
      <c r="C109" s="5" t="s">
        <v>8</v>
      </c>
      <c r="D109" s="9" t="s">
        <v>66</v>
      </c>
      <c r="E109" s="6">
        <v>30</v>
      </c>
      <c r="F109" s="6">
        <v>16</v>
      </c>
      <c r="G109" s="7">
        <f t="shared" si="6"/>
        <v>7.0685999999999999E-2</v>
      </c>
      <c r="H109" s="8">
        <f t="shared" si="7"/>
        <v>0.79168319999999992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4.25" customHeight="1" x14ac:dyDescent="0.3">
      <c r="A110" s="6">
        <v>107</v>
      </c>
      <c r="B110" s="5" t="s">
        <v>13</v>
      </c>
      <c r="C110" s="5" t="s">
        <v>14</v>
      </c>
      <c r="D110" s="9" t="s">
        <v>67</v>
      </c>
      <c r="E110" s="6">
        <v>10</v>
      </c>
      <c r="F110" s="6">
        <v>6</v>
      </c>
      <c r="G110" s="7">
        <f t="shared" si="6"/>
        <v>7.8540000000000016E-3</v>
      </c>
      <c r="H110" s="8">
        <f t="shared" si="7"/>
        <v>3.2986799999999997E-2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4.25" customHeight="1" x14ac:dyDescent="0.3">
      <c r="A111" s="6">
        <v>108</v>
      </c>
      <c r="B111" s="5" t="s">
        <v>17</v>
      </c>
      <c r="C111" s="5" t="s">
        <v>18</v>
      </c>
      <c r="D111" s="9" t="s">
        <v>98</v>
      </c>
      <c r="E111" s="6">
        <v>35</v>
      </c>
      <c r="F111" s="6">
        <v>15</v>
      </c>
      <c r="G111" s="7">
        <f t="shared" si="6"/>
        <v>9.6211499999999991E-2</v>
      </c>
      <c r="H111" s="8">
        <f t="shared" si="7"/>
        <v>1.01022075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4.25" customHeight="1" x14ac:dyDescent="0.3">
      <c r="A112" s="6">
        <v>109</v>
      </c>
      <c r="B112" s="5" t="s">
        <v>17</v>
      </c>
      <c r="C112" s="5" t="s">
        <v>18</v>
      </c>
      <c r="D112" s="9" t="s">
        <v>98</v>
      </c>
      <c r="E112" s="6">
        <v>12</v>
      </c>
      <c r="F112" s="6">
        <v>8</v>
      </c>
      <c r="G112" s="7">
        <f t="shared" si="6"/>
        <v>1.130976E-2</v>
      </c>
      <c r="H112" s="8">
        <f t="shared" si="7"/>
        <v>6.3334656000000003E-2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4.25" customHeight="1" x14ac:dyDescent="0.3">
      <c r="A113" s="6">
        <v>110</v>
      </c>
      <c r="B113" s="5" t="s">
        <v>7</v>
      </c>
      <c r="C113" s="5" t="s">
        <v>8</v>
      </c>
      <c r="D113" s="9" t="s">
        <v>66</v>
      </c>
      <c r="E113" s="6">
        <v>18</v>
      </c>
      <c r="F113" s="6">
        <v>9</v>
      </c>
      <c r="G113" s="7">
        <f t="shared" si="6"/>
        <v>2.5446959999999998E-2</v>
      </c>
      <c r="H113" s="8">
        <f t="shared" si="7"/>
        <v>0.16031584799999998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4.25" customHeight="1" x14ac:dyDescent="0.3">
      <c r="A114" s="6">
        <v>111</v>
      </c>
      <c r="B114" s="5" t="s">
        <v>13</v>
      </c>
      <c r="C114" s="5" t="s">
        <v>14</v>
      </c>
      <c r="D114" s="9" t="s">
        <v>67</v>
      </c>
      <c r="E114" s="6">
        <v>11</v>
      </c>
      <c r="F114" s="6">
        <v>8</v>
      </c>
      <c r="G114" s="7">
        <f t="shared" si="6"/>
        <v>9.503339999999999E-3</v>
      </c>
      <c r="H114" s="8">
        <f t="shared" si="7"/>
        <v>5.3218703999999999E-2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4.25" customHeight="1" x14ac:dyDescent="0.3">
      <c r="A115" s="6">
        <v>112</v>
      </c>
      <c r="B115" s="5" t="s">
        <v>17</v>
      </c>
      <c r="C115" s="5" t="s">
        <v>18</v>
      </c>
      <c r="D115" s="9" t="s">
        <v>98</v>
      </c>
      <c r="E115" s="6">
        <v>20</v>
      </c>
      <c r="F115" s="6">
        <v>9</v>
      </c>
      <c r="G115" s="7">
        <f t="shared" si="6"/>
        <v>3.1416000000000006E-2</v>
      </c>
      <c r="H115" s="8">
        <f t="shared" si="7"/>
        <v>0.19792079999999998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4.25" customHeight="1" x14ac:dyDescent="0.3">
      <c r="A116" s="6">
        <v>113</v>
      </c>
      <c r="B116" s="5" t="s">
        <v>16</v>
      </c>
      <c r="C116" s="5" t="s">
        <v>96</v>
      </c>
      <c r="D116" s="9" t="s">
        <v>100</v>
      </c>
      <c r="E116" s="6">
        <v>18</v>
      </c>
      <c r="F116" s="6">
        <v>9</v>
      </c>
      <c r="G116" s="7">
        <f t="shared" si="6"/>
        <v>2.5446959999999998E-2</v>
      </c>
      <c r="H116" s="8">
        <f t="shared" si="7"/>
        <v>0.16031584799999998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4.25" customHeight="1" x14ac:dyDescent="0.3">
      <c r="A117" s="6">
        <v>114</v>
      </c>
      <c r="B117" s="5" t="s">
        <v>16</v>
      </c>
      <c r="C117" s="5" t="s">
        <v>96</v>
      </c>
      <c r="D117" s="9" t="s">
        <v>100</v>
      </c>
      <c r="E117" s="6">
        <v>11</v>
      </c>
      <c r="F117" s="6">
        <v>2</v>
      </c>
      <c r="G117" s="7">
        <f t="shared" si="6"/>
        <v>9.503339999999999E-3</v>
      </c>
      <c r="H117" s="8">
        <f t="shared" si="7"/>
        <v>1.3304676E-2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4.25" customHeight="1" x14ac:dyDescent="0.3">
      <c r="A118" s="6">
        <v>115</v>
      </c>
      <c r="B118" s="5" t="s">
        <v>13</v>
      </c>
      <c r="C118" s="5" t="s">
        <v>14</v>
      </c>
      <c r="D118" s="9" t="s">
        <v>67</v>
      </c>
      <c r="E118" s="6">
        <v>11</v>
      </c>
      <c r="F118" s="6">
        <v>6</v>
      </c>
      <c r="G118" s="7">
        <f t="shared" si="6"/>
        <v>9.503339999999999E-3</v>
      </c>
      <c r="H118" s="8">
        <f t="shared" si="7"/>
        <v>3.9914028000000004E-2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4.25" customHeight="1" x14ac:dyDescent="0.3">
      <c r="A119" s="6">
        <v>116</v>
      </c>
      <c r="B119" s="5" t="s">
        <v>17</v>
      </c>
      <c r="C119" s="5" t="s">
        <v>11</v>
      </c>
      <c r="D119" s="9" t="s">
        <v>97</v>
      </c>
      <c r="E119" s="6">
        <v>22</v>
      </c>
      <c r="F119" s="6">
        <v>11</v>
      </c>
      <c r="G119" s="7">
        <f t="shared" si="6"/>
        <v>3.8013359999999996E-2</v>
      </c>
      <c r="H119" s="8">
        <f t="shared" si="7"/>
        <v>0.292702872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4.25" customHeight="1" x14ac:dyDescent="0.3">
      <c r="A120" s="6">
        <v>117</v>
      </c>
      <c r="B120" s="5" t="s">
        <v>10</v>
      </c>
      <c r="C120" s="5" t="s">
        <v>11</v>
      </c>
      <c r="D120" s="9" t="s">
        <v>97</v>
      </c>
      <c r="E120" s="6">
        <v>18</v>
      </c>
      <c r="F120" s="6">
        <v>7</v>
      </c>
      <c r="G120" s="7">
        <f t="shared" si="6"/>
        <v>2.5446959999999998E-2</v>
      </c>
      <c r="H120" s="8">
        <f t="shared" si="7"/>
        <v>0.12469010399999998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4.25" customHeight="1" x14ac:dyDescent="0.3">
      <c r="A121" s="6">
        <v>118</v>
      </c>
      <c r="B121" s="5" t="s">
        <v>16</v>
      </c>
      <c r="C121" s="5" t="s">
        <v>96</v>
      </c>
      <c r="D121" s="9" t="s">
        <v>100</v>
      </c>
      <c r="E121" s="6">
        <v>17</v>
      </c>
      <c r="F121" s="6">
        <v>7</v>
      </c>
      <c r="G121" s="7">
        <f t="shared" si="6"/>
        <v>2.2698060000000003E-2</v>
      </c>
      <c r="H121" s="8">
        <f t="shared" si="7"/>
        <v>0.11122049400000002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4.25" customHeight="1" x14ac:dyDescent="0.3">
      <c r="A122" s="6">
        <v>119</v>
      </c>
      <c r="B122" s="5" t="s">
        <v>10</v>
      </c>
      <c r="C122" s="5" t="s">
        <v>11</v>
      </c>
      <c r="D122" s="9" t="s">
        <v>97</v>
      </c>
      <c r="E122" s="6">
        <v>30</v>
      </c>
      <c r="F122" s="6">
        <v>6</v>
      </c>
      <c r="G122" s="7">
        <f t="shared" si="6"/>
        <v>7.0685999999999999E-2</v>
      </c>
      <c r="H122" s="8">
        <f t="shared" si="7"/>
        <v>0.29688119999999996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4.25" customHeight="1" x14ac:dyDescent="0.3">
      <c r="A123" s="6">
        <v>120</v>
      </c>
      <c r="B123" s="5" t="s">
        <v>16</v>
      </c>
      <c r="C123" s="5" t="s">
        <v>96</v>
      </c>
      <c r="D123" s="9" t="s">
        <v>100</v>
      </c>
      <c r="E123" s="6">
        <v>19</v>
      </c>
      <c r="F123" s="6">
        <v>7</v>
      </c>
      <c r="G123" s="7">
        <f t="shared" si="6"/>
        <v>2.835294E-2</v>
      </c>
      <c r="H123" s="8">
        <f t="shared" si="7"/>
        <v>0.13892940600000001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4.25" customHeight="1" x14ac:dyDescent="0.3">
      <c r="A124" s="6">
        <v>121</v>
      </c>
      <c r="B124" s="5" t="s">
        <v>16</v>
      </c>
      <c r="C124" s="5" t="s">
        <v>96</v>
      </c>
      <c r="D124" s="9" t="s">
        <v>100</v>
      </c>
      <c r="E124" s="6">
        <v>20</v>
      </c>
      <c r="F124" s="6">
        <v>4</v>
      </c>
      <c r="G124" s="85">
        <f>((E124/100)^2)*0.7854</f>
        <v>3.1416000000000006E-2</v>
      </c>
      <c r="H124" s="82">
        <f t="shared" si="7"/>
        <v>8.7964799999999996E-2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4.25" customHeight="1" x14ac:dyDescent="0.3">
      <c r="A125" s="6">
        <v>122</v>
      </c>
      <c r="B125" s="5" t="s">
        <v>16</v>
      </c>
      <c r="C125" s="5" t="s">
        <v>96</v>
      </c>
      <c r="D125" s="9" t="s">
        <v>100</v>
      </c>
      <c r="E125" s="83">
        <v>3.1830914183855361</v>
      </c>
      <c r="F125" s="84">
        <v>4</v>
      </c>
      <c r="G125" s="85">
        <f t="shared" ref="G125:G188" si="8">((E125/100)^2)*0.7854</f>
        <v>7.9577285459638415E-4</v>
      </c>
      <c r="H125" s="82">
        <f t="shared" ref="H125:H188" si="9">((E125^2)*3.1416/40000)*F125*0.7</f>
        <v>2.2281639928698753E-3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4.25" customHeight="1" x14ac:dyDescent="0.3">
      <c r="A126" s="6">
        <v>123</v>
      </c>
      <c r="B126" s="5" t="s">
        <v>16</v>
      </c>
      <c r="C126" s="5" t="s">
        <v>96</v>
      </c>
      <c r="D126" s="9" t="s">
        <v>100</v>
      </c>
      <c r="E126" s="83">
        <v>4.4563279857397502</v>
      </c>
      <c r="F126" s="84">
        <v>4</v>
      </c>
      <c r="G126" s="85">
        <f t="shared" si="8"/>
        <v>1.5597147950089127E-3</v>
      </c>
      <c r="H126" s="82">
        <f t="shared" si="9"/>
        <v>4.3672014260249543E-3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4.25" customHeight="1" x14ac:dyDescent="0.3">
      <c r="A127" s="6">
        <v>124</v>
      </c>
      <c r="B127" s="5" t="s">
        <v>16</v>
      </c>
      <c r="C127" s="5" t="s">
        <v>96</v>
      </c>
      <c r="D127" s="9" t="s">
        <v>100</v>
      </c>
      <c r="E127" s="83">
        <v>4.7746371275783037</v>
      </c>
      <c r="F127" s="84">
        <v>4</v>
      </c>
      <c r="G127" s="85">
        <f t="shared" si="8"/>
        <v>1.7904889228418637E-3</v>
      </c>
      <c r="H127" s="82">
        <f t="shared" si="9"/>
        <v>5.0133689839572185E-3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4.25" customHeight="1" x14ac:dyDescent="0.3">
      <c r="A128" s="6">
        <v>125</v>
      </c>
      <c r="B128" s="5" t="s">
        <v>16</v>
      </c>
      <c r="C128" s="5" t="s">
        <v>96</v>
      </c>
      <c r="D128" s="9" t="s">
        <v>100</v>
      </c>
      <c r="E128" s="83">
        <v>3.1830914183855361</v>
      </c>
      <c r="F128" s="84">
        <v>3</v>
      </c>
      <c r="G128" s="85">
        <f t="shared" si="8"/>
        <v>7.9577285459638415E-4</v>
      </c>
      <c r="H128" s="82">
        <f t="shared" si="9"/>
        <v>1.6711229946524062E-3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4.25" customHeight="1" x14ac:dyDescent="0.3">
      <c r="A129" s="6">
        <v>126</v>
      </c>
      <c r="B129" s="5" t="s">
        <v>17</v>
      </c>
      <c r="C129" s="5" t="s">
        <v>18</v>
      </c>
      <c r="D129" s="9" t="s">
        <v>98</v>
      </c>
      <c r="E129" s="83">
        <v>3.8197097020626432</v>
      </c>
      <c r="F129" s="84">
        <v>4</v>
      </c>
      <c r="G129" s="85">
        <f t="shared" si="8"/>
        <v>1.1459129106187928E-3</v>
      </c>
      <c r="H129" s="82">
        <f t="shared" si="9"/>
        <v>3.20855614973262E-3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4.25" customHeight="1" x14ac:dyDescent="0.3">
      <c r="A130" s="6">
        <v>127</v>
      </c>
      <c r="B130" s="5" t="s">
        <v>16</v>
      </c>
      <c r="C130" s="5" t="s">
        <v>96</v>
      </c>
      <c r="D130" s="9" t="s">
        <v>100</v>
      </c>
      <c r="E130" s="83">
        <v>3.1830914183855361</v>
      </c>
      <c r="F130" s="84">
        <v>3</v>
      </c>
      <c r="G130" s="85">
        <f t="shared" si="8"/>
        <v>7.9577285459638415E-4</v>
      </c>
      <c r="H130" s="82">
        <f t="shared" si="9"/>
        <v>1.6711229946524062E-3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4.25" customHeight="1" x14ac:dyDescent="0.3">
      <c r="A131" s="6">
        <v>128</v>
      </c>
      <c r="B131" s="5" t="s">
        <v>16</v>
      </c>
      <c r="C131" s="5" t="s">
        <v>96</v>
      </c>
      <c r="D131" s="9" t="s">
        <v>100</v>
      </c>
      <c r="E131" s="83">
        <v>3.1830914183855361</v>
      </c>
      <c r="F131" s="84">
        <v>4</v>
      </c>
      <c r="G131" s="85">
        <f t="shared" si="8"/>
        <v>7.9577285459638415E-4</v>
      </c>
      <c r="H131" s="82">
        <f t="shared" si="9"/>
        <v>2.2281639928698753E-3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4.25" customHeight="1" x14ac:dyDescent="0.3">
      <c r="A132" s="6">
        <v>129</v>
      </c>
      <c r="B132" s="5" t="s">
        <v>17</v>
      </c>
      <c r="C132" s="5" t="s">
        <v>18</v>
      </c>
      <c r="D132" s="9" t="s">
        <v>98</v>
      </c>
      <c r="E132" s="83">
        <v>6.3661828367710722</v>
      </c>
      <c r="F132" s="84">
        <v>5</v>
      </c>
      <c r="G132" s="85">
        <f t="shared" si="8"/>
        <v>3.1830914183855366E-3</v>
      </c>
      <c r="H132" s="82">
        <f t="shared" si="9"/>
        <v>1.1140819964349376E-2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4.25" customHeight="1" x14ac:dyDescent="0.3">
      <c r="A133" s="6">
        <v>130</v>
      </c>
      <c r="B133" s="5" t="s">
        <v>17</v>
      </c>
      <c r="C133" s="5" t="s">
        <v>18</v>
      </c>
      <c r="D133" s="9" t="s">
        <v>98</v>
      </c>
      <c r="E133" s="83">
        <v>7.9577285459638398</v>
      </c>
      <c r="F133" s="84">
        <v>4</v>
      </c>
      <c r="G133" s="85">
        <f t="shared" si="8"/>
        <v>4.9735803412273996E-3</v>
      </c>
      <c r="H133" s="82">
        <f t="shared" si="9"/>
        <v>1.3926024955436718E-2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4.25" customHeight="1" x14ac:dyDescent="0.3">
      <c r="A134" s="6">
        <v>131</v>
      </c>
      <c r="B134" s="5" t="s">
        <v>16</v>
      </c>
      <c r="C134" s="5" t="s">
        <v>96</v>
      </c>
      <c r="D134" s="9" t="s">
        <v>100</v>
      </c>
      <c r="E134" s="83">
        <v>5.0929462694168581</v>
      </c>
      <c r="F134" s="84">
        <v>4</v>
      </c>
      <c r="G134" s="85">
        <f t="shared" si="8"/>
        <v>2.0371785077667433E-3</v>
      </c>
      <c r="H134" s="82">
        <f t="shared" si="9"/>
        <v>5.7040998217468813E-3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4.25" customHeight="1" x14ac:dyDescent="0.3">
      <c r="A135" s="6">
        <v>132</v>
      </c>
      <c r="B135" s="5" t="s">
        <v>16</v>
      </c>
      <c r="C135" s="5" t="s">
        <v>96</v>
      </c>
      <c r="D135" s="9" t="s">
        <v>100</v>
      </c>
      <c r="E135" s="83">
        <v>3.8197097020626432</v>
      </c>
      <c r="F135" s="84">
        <v>5</v>
      </c>
      <c r="G135" s="85">
        <f t="shared" si="8"/>
        <v>1.1459129106187928E-3</v>
      </c>
      <c r="H135" s="82">
        <f t="shared" si="9"/>
        <v>4.010695187165775E-3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4.25" customHeight="1" x14ac:dyDescent="0.3">
      <c r="A136" s="6">
        <v>133</v>
      </c>
      <c r="B136" s="5" t="s">
        <v>16</v>
      </c>
      <c r="C136" s="5" t="s">
        <v>96</v>
      </c>
      <c r="D136" s="9" t="s">
        <v>100</v>
      </c>
      <c r="E136" s="83">
        <v>4.4563279857397502</v>
      </c>
      <c r="F136" s="84">
        <v>3</v>
      </c>
      <c r="G136" s="85">
        <f t="shared" si="8"/>
        <v>1.5597147950089127E-3</v>
      </c>
      <c r="H136" s="82">
        <f t="shared" si="9"/>
        <v>3.2754010695187157E-3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4.25" customHeight="1" x14ac:dyDescent="0.3">
      <c r="A137" s="6">
        <v>134</v>
      </c>
      <c r="B137" s="5" t="s">
        <v>20</v>
      </c>
      <c r="C137" s="5" t="s">
        <v>8</v>
      </c>
      <c r="D137" s="9" t="s">
        <v>63</v>
      </c>
      <c r="E137" s="83">
        <v>3.1830914183855361</v>
      </c>
      <c r="F137" s="84">
        <v>5</v>
      </c>
      <c r="G137" s="85">
        <f t="shared" si="8"/>
        <v>7.9577285459638415E-4</v>
      </c>
      <c r="H137" s="82">
        <f t="shared" si="9"/>
        <v>2.785204991087344E-3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4.25" customHeight="1" x14ac:dyDescent="0.3">
      <c r="A138" s="6">
        <v>135</v>
      </c>
      <c r="B138" s="5" t="s">
        <v>20</v>
      </c>
      <c r="C138" s="5" t="s">
        <v>8</v>
      </c>
      <c r="D138" s="9" t="s">
        <v>63</v>
      </c>
      <c r="E138" s="83">
        <v>2.5464731347084291</v>
      </c>
      <c r="F138" s="84">
        <v>2</v>
      </c>
      <c r="G138" s="85">
        <f t="shared" si="8"/>
        <v>5.0929462694168583E-4</v>
      </c>
      <c r="H138" s="82">
        <f t="shared" si="9"/>
        <v>7.1301247771836016E-4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4.25" customHeight="1" x14ac:dyDescent="0.3">
      <c r="A139" s="6">
        <v>136</v>
      </c>
      <c r="B139" s="5" t="s">
        <v>17</v>
      </c>
      <c r="C139" s="5" t="s">
        <v>18</v>
      </c>
      <c r="D139" s="9" t="s">
        <v>98</v>
      </c>
      <c r="E139" s="83">
        <v>4.4563279857397502</v>
      </c>
      <c r="F139" s="84">
        <v>5</v>
      </c>
      <c r="G139" s="85">
        <f t="shared" si="8"/>
        <v>1.5597147950089127E-3</v>
      </c>
      <c r="H139" s="82">
        <f t="shared" si="9"/>
        <v>5.4590017825311924E-3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4.25" customHeight="1" x14ac:dyDescent="0.3">
      <c r="A140" s="6">
        <v>137</v>
      </c>
      <c r="B140" s="5" t="s">
        <v>17</v>
      </c>
      <c r="C140" s="5" t="s">
        <v>18</v>
      </c>
      <c r="D140" s="9" t="s">
        <v>98</v>
      </c>
      <c r="E140" s="83">
        <v>3.1830914183855361</v>
      </c>
      <c r="F140" s="84">
        <v>4</v>
      </c>
      <c r="G140" s="85">
        <f t="shared" si="8"/>
        <v>7.9577285459638415E-4</v>
      </c>
      <c r="H140" s="82">
        <f t="shared" si="9"/>
        <v>2.2281639928698753E-3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4.25" customHeight="1" x14ac:dyDescent="0.3">
      <c r="A141" s="6">
        <v>138</v>
      </c>
      <c r="B141" s="5" t="s">
        <v>16</v>
      </c>
      <c r="C141" s="5" t="s">
        <v>96</v>
      </c>
      <c r="D141" s="9" t="s">
        <v>100</v>
      </c>
      <c r="E141" s="83">
        <v>6.3661828367710722</v>
      </c>
      <c r="F141" s="84">
        <v>4</v>
      </c>
      <c r="G141" s="85">
        <f t="shared" si="8"/>
        <v>3.1830914183855366E-3</v>
      </c>
      <c r="H141" s="82">
        <f t="shared" si="9"/>
        <v>8.9126559714795012E-3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4.25" customHeight="1" x14ac:dyDescent="0.3">
      <c r="A142" s="6">
        <v>139</v>
      </c>
      <c r="B142" s="5" t="s">
        <v>17</v>
      </c>
      <c r="C142" s="5" t="s">
        <v>18</v>
      </c>
      <c r="D142" s="9" t="s">
        <v>98</v>
      </c>
      <c r="E142" s="83">
        <v>6.3661828367710722</v>
      </c>
      <c r="F142" s="84">
        <v>5</v>
      </c>
      <c r="G142" s="85">
        <f t="shared" si="8"/>
        <v>3.1830914183855366E-3</v>
      </c>
      <c r="H142" s="82">
        <f t="shared" si="9"/>
        <v>1.1140819964349376E-2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4.25" customHeight="1" x14ac:dyDescent="0.3">
      <c r="A143" s="6">
        <v>140</v>
      </c>
      <c r="B143" s="5" t="s">
        <v>7</v>
      </c>
      <c r="C143" s="5" t="s">
        <v>8</v>
      </c>
      <c r="D143" s="9" t="s">
        <v>66</v>
      </c>
      <c r="E143" s="83">
        <v>5.7295645530939652</v>
      </c>
      <c r="F143" s="84">
        <v>6</v>
      </c>
      <c r="G143" s="85">
        <f t="shared" si="8"/>
        <v>2.5783040488922848E-3</v>
      </c>
      <c r="H143" s="82">
        <f t="shared" si="9"/>
        <v>1.0828877005347593E-2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4.25" customHeight="1" x14ac:dyDescent="0.3">
      <c r="A144" s="6">
        <v>141</v>
      </c>
      <c r="B144" s="5" t="s">
        <v>7</v>
      </c>
      <c r="C144" s="5" t="s">
        <v>8</v>
      </c>
      <c r="D144" s="9" t="s">
        <v>66</v>
      </c>
      <c r="E144" s="83">
        <v>3.1830914183855361</v>
      </c>
      <c r="F144" s="84">
        <v>4</v>
      </c>
      <c r="G144" s="85">
        <f t="shared" si="8"/>
        <v>7.9577285459638415E-4</v>
      </c>
      <c r="H144" s="82">
        <f t="shared" si="9"/>
        <v>2.2281639928698753E-3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4.25" customHeight="1" x14ac:dyDescent="0.3">
      <c r="A145" s="6">
        <v>142</v>
      </c>
      <c r="B145" s="5" t="s">
        <v>20</v>
      </c>
      <c r="C145" s="5" t="s">
        <v>8</v>
      </c>
      <c r="D145" s="9" t="s">
        <v>63</v>
      </c>
      <c r="E145" s="83">
        <v>3.1830914183855361</v>
      </c>
      <c r="F145" s="84">
        <v>4</v>
      </c>
      <c r="G145" s="85">
        <f t="shared" si="8"/>
        <v>7.9577285459638415E-4</v>
      </c>
      <c r="H145" s="82">
        <f t="shared" si="9"/>
        <v>2.2281639928698753E-3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4.25" customHeight="1" x14ac:dyDescent="0.3">
      <c r="A146" s="6">
        <v>143</v>
      </c>
      <c r="B146" s="45" t="s">
        <v>111</v>
      </c>
      <c r="C146" s="49" t="s">
        <v>116</v>
      </c>
      <c r="D146" s="47" t="s">
        <v>117</v>
      </c>
      <c r="E146" s="83">
        <v>2.5464731347084291</v>
      </c>
      <c r="F146" s="84">
        <v>1</v>
      </c>
      <c r="G146" s="85">
        <f t="shared" si="8"/>
        <v>5.0929462694168583E-4</v>
      </c>
      <c r="H146" s="82">
        <f t="shared" si="9"/>
        <v>3.5650623885918008E-4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4.25" customHeight="1" x14ac:dyDescent="0.3">
      <c r="A147" s="6">
        <v>144</v>
      </c>
      <c r="B147" s="5" t="s">
        <v>20</v>
      </c>
      <c r="C147" s="5" t="s">
        <v>8</v>
      </c>
      <c r="D147" s="9" t="s">
        <v>63</v>
      </c>
      <c r="E147" s="83">
        <v>2.5464731347084291</v>
      </c>
      <c r="F147" s="84">
        <v>2</v>
      </c>
      <c r="G147" s="85">
        <f t="shared" si="8"/>
        <v>5.0929462694168583E-4</v>
      </c>
      <c r="H147" s="82">
        <f t="shared" si="9"/>
        <v>7.1301247771836016E-4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4.25" customHeight="1" x14ac:dyDescent="0.3">
      <c r="A148" s="6">
        <v>145</v>
      </c>
      <c r="B148" s="5" t="s">
        <v>17</v>
      </c>
      <c r="C148" s="5" t="s">
        <v>18</v>
      </c>
      <c r="D148" s="9" t="s">
        <v>98</v>
      </c>
      <c r="E148" s="83">
        <v>3.8197097020626432</v>
      </c>
      <c r="F148" s="84">
        <v>7</v>
      </c>
      <c r="G148" s="85">
        <f t="shared" si="8"/>
        <v>1.1459129106187928E-3</v>
      </c>
      <c r="H148" s="82">
        <f t="shared" si="9"/>
        <v>5.6149732620320849E-3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4.25" customHeight="1" x14ac:dyDescent="0.3">
      <c r="A149" s="6">
        <v>146</v>
      </c>
      <c r="B149" s="5" t="s">
        <v>17</v>
      </c>
      <c r="C149" s="5" t="s">
        <v>18</v>
      </c>
      <c r="D149" s="9" t="s">
        <v>98</v>
      </c>
      <c r="E149" s="83">
        <v>3.8197097020626432</v>
      </c>
      <c r="F149" s="84">
        <v>7</v>
      </c>
      <c r="G149" s="85">
        <f t="shared" si="8"/>
        <v>1.1459129106187928E-3</v>
      </c>
      <c r="H149" s="82">
        <f t="shared" si="9"/>
        <v>5.6149732620320849E-3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4.25" customHeight="1" x14ac:dyDescent="0.3">
      <c r="A150" s="6">
        <v>147</v>
      </c>
      <c r="B150" s="5" t="s">
        <v>16</v>
      </c>
      <c r="C150" s="5" t="s">
        <v>96</v>
      </c>
      <c r="D150" s="9" t="s">
        <v>100</v>
      </c>
      <c r="E150" s="83">
        <v>3.8197097020626432</v>
      </c>
      <c r="F150" s="84">
        <v>5</v>
      </c>
      <c r="G150" s="85">
        <f t="shared" si="8"/>
        <v>1.1459129106187928E-3</v>
      </c>
      <c r="H150" s="82">
        <f t="shared" si="9"/>
        <v>4.010695187165775E-3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4.25" customHeight="1" x14ac:dyDescent="0.3">
      <c r="A151" s="6">
        <v>148</v>
      </c>
      <c r="B151" s="5" t="s">
        <v>17</v>
      </c>
      <c r="C151" s="5" t="s">
        <v>18</v>
      </c>
      <c r="D151" s="9" t="s">
        <v>98</v>
      </c>
      <c r="E151" s="83">
        <v>4.4563279857397502</v>
      </c>
      <c r="F151" s="84">
        <v>6</v>
      </c>
      <c r="G151" s="85">
        <f t="shared" si="8"/>
        <v>1.5597147950089127E-3</v>
      </c>
      <c r="H151" s="82">
        <f t="shared" si="9"/>
        <v>6.5508021390374314E-3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4.25" customHeight="1" x14ac:dyDescent="0.3">
      <c r="A152" s="6">
        <v>149</v>
      </c>
      <c r="B152" s="5" t="s">
        <v>17</v>
      </c>
      <c r="C152" s="5" t="s">
        <v>18</v>
      </c>
      <c r="D152" s="9" t="s">
        <v>98</v>
      </c>
      <c r="E152" s="83">
        <v>4.4563279857397502</v>
      </c>
      <c r="F152" s="84">
        <v>6</v>
      </c>
      <c r="G152" s="85">
        <f t="shared" si="8"/>
        <v>1.5597147950089127E-3</v>
      </c>
      <c r="H152" s="82">
        <f t="shared" si="9"/>
        <v>6.5508021390374314E-3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4.25" customHeight="1" x14ac:dyDescent="0.3">
      <c r="A153" s="6">
        <v>150</v>
      </c>
      <c r="B153" s="5" t="s">
        <v>7</v>
      </c>
      <c r="C153" s="5" t="s">
        <v>8</v>
      </c>
      <c r="D153" s="9" t="s">
        <v>66</v>
      </c>
      <c r="E153" s="83">
        <v>3.8197097020626432</v>
      </c>
      <c r="F153" s="84">
        <v>4</v>
      </c>
      <c r="G153" s="85">
        <f t="shared" si="8"/>
        <v>1.1459129106187928E-3</v>
      </c>
      <c r="H153" s="82">
        <f t="shared" si="9"/>
        <v>3.20855614973262E-3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4.25" customHeight="1" x14ac:dyDescent="0.3">
      <c r="A154" s="6">
        <v>151</v>
      </c>
      <c r="B154" s="5" t="s">
        <v>7</v>
      </c>
      <c r="C154" s="5" t="s">
        <v>8</v>
      </c>
      <c r="D154" s="9" t="s">
        <v>66</v>
      </c>
      <c r="E154" s="83">
        <v>4.7746371275783037</v>
      </c>
      <c r="F154" s="84">
        <v>6</v>
      </c>
      <c r="G154" s="85">
        <f t="shared" si="8"/>
        <v>1.7904889228418637E-3</v>
      </c>
      <c r="H154" s="82">
        <f t="shared" si="9"/>
        <v>7.5200534759358286E-3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4.25" customHeight="1" x14ac:dyDescent="0.3">
      <c r="A155" s="6">
        <v>152</v>
      </c>
      <c r="B155" s="5" t="s">
        <v>17</v>
      </c>
      <c r="C155" s="5" t="s">
        <v>18</v>
      </c>
      <c r="D155" s="9" t="s">
        <v>98</v>
      </c>
      <c r="E155" s="83">
        <v>3.8197097020626432</v>
      </c>
      <c r="F155" s="84">
        <v>6</v>
      </c>
      <c r="G155" s="85">
        <f t="shared" si="8"/>
        <v>1.1459129106187928E-3</v>
      </c>
      <c r="H155" s="82">
        <f t="shared" si="9"/>
        <v>4.8128342245989299E-3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4.25" customHeight="1" x14ac:dyDescent="0.3">
      <c r="A156" s="6">
        <v>153</v>
      </c>
      <c r="B156" s="5" t="s">
        <v>17</v>
      </c>
      <c r="C156" s="5" t="s">
        <v>18</v>
      </c>
      <c r="D156" s="9" t="s">
        <v>98</v>
      </c>
      <c r="E156" s="83">
        <v>2.5464731347084291</v>
      </c>
      <c r="F156" s="84">
        <v>3</v>
      </c>
      <c r="G156" s="85">
        <f t="shared" si="8"/>
        <v>5.0929462694168583E-4</v>
      </c>
      <c r="H156" s="82">
        <f t="shared" si="9"/>
        <v>1.0695187165775401E-3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4.25" customHeight="1" x14ac:dyDescent="0.3">
      <c r="A157" s="6">
        <v>154</v>
      </c>
      <c r="B157" s="5" t="s">
        <v>17</v>
      </c>
      <c r="C157" s="5" t="s">
        <v>18</v>
      </c>
      <c r="D157" s="9" t="s">
        <v>98</v>
      </c>
      <c r="E157" s="83">
        <v>3.8197097020626432</v>
      </c>
      <c r="F157" s="84">
        <v>8</v>
      </c>
      <c r="G157" s="85">
        <f t="shared" si="8"/>
        <v>1.1459129106187928E-3</v>
      </c>
      <c r="H157" s="82">
        <f t="shared" si="9"/>
        <v>6.4171122994652399E-3</v>
      </c>
      <c r="S157" s="1"/>
      <c r="T157" s="1"/>
      <c r="U157" s="1"/>
      <c r="V157" s="1"/>
      <c r="W157" s="1"/>
    </row>
    <row r="158" spans="1:23" ht="14.4" x14ac:dyDescent="0.3">
      <c r="A158" s="6">
        <v>155</v>
      </c>
      <c r="B158" s="5" t="s">
        <v>17</v>
      </c>
      <c r="C158" s="5" t="s">
        <v>18</v>
      </c>
      <c r="D158" s="9" t="s">
        <v>98</v>
      </c>
      <c r="E158" s="83">
        <v>2.5464731347084291</v>
      </c>
      <c r="F158" s="84">
        <v>4</v>
      </c>
      <c r="G158" s="85">
        <f t="shared" si="8"/>
        <v>5.0929462694168583E-4</v>
      </c>
      <c r="H158" s="82">
        <f t="shared" si="9"/>
        <v>1.4260249554367203E-3</v>
      </c>
      <c r="S158" s="1"/>
      <c r="T158" s="1"/>
      <c r="U158" s="1"/>
      <c r="V158" s="1"/>
      <c r="W158" s="1"/>
    </row>
    <row r="159" spans="1:23" ht="14.4" x14ac:dyDescent="0.3">
      <c r="A159" s="6">
        <v>156</v>
      </c>
      <c r="B159" s="5" t="s">
        <v>17</v>
      </c>
      <c r="C159" s="5" t="s">
        <v>18</v>
      </c>
      <c r="D159" s="9" t="s">
        <v>98</v>
      </c>
      <c r="E159" s="83">
        <v>3.8197097020626432</v>
      </c>
      <c r="F159" s="84">
        <v>6</v>
      </c>
      <c r="G159" s="85">
        <f t="shared" si="8"/>
        <v>1.1459129106187928E-3</v>
      </c>
      <c r="H159" s="82">
        <f t="shared" si="9"/>
        <v>4.8128342245989299E-3</v>
      </c>
      <c r="S159" s="1"/>
      <c r="T159" s="1"/>
      <c r="U159" s="1"/>
      <c r="V159" s="1"/>
      <c r="W159" s="1"/>
    </row>
    <row r="160" spans="1:23" ht="14.4" x14ac:dyDescent="0.3">
      <c r="A160" s="6">
        <v>157</v>
      </c>
      <c r="B160" s="5" t="s">
        <v>7</v>
      </c>
      <c r="C160" s="5" t="s">
        <v>8</v>
      </c>
      <c r="D160" s="9" t="s">
        <v>66</v>
      </c>
      <c r="E160" s="83">
        <v>3.8197097020626432</v>
      </c>
      <c r="F160" s="84">
        <v>5</v>
      </c>
      <c r="G160" s="85">
        <f t="shared" si="8"/>
        <v>1.1459129106187928E-3</v>
      </c>
      <c r="H160" s="82">
        <f t="shared" si="9"/>
        <v>4.010695187165775E-3</v>
      </c>
      <c r="S160" s="1"/>
      <c r="T160" s="1"/>
      <c r="U160" s="1"/>
      <c r="V160" s="1"/>
      <c r="W160" s="1"/>
    </row>
    <row r="161" spans="1:23" ht="14.4" x14ac:dyDescent="0.3">
      <c r="A161" s="6">
        <v>158</v>
      </c>
      <c r="B161" s="5" t="s">
        <v>17</v>
      </c>
      <c r="C161" s="5" t="s">
        <v>18</v>
      </c>
      <c r="D161" s="9" t="s">
        <v>98</v>
      </c>
      <c r="E161" s="83">
        <v>3.8197097020626432</v>
      </c>
      <c r="F161" s="84">
        <v>4</v>
      </c>
      <c r="G161" s="85">
        <f t="shared" si="8"/>
        <v>1.1459129106187928E-3</v>
      </c>
      <c r="H161" s="82">
        <f t="shared" si="9"/>
        <v>3.20855614973262E-3</v>
      </c>
      <c r="S161" s="1"/>
      <c r="T161" s="1"/>
      <c r="U161" s="1"/>
      <c r="V161" s="1"/>
      <c r="W161" s="1"/>
    </row>
    <row r="162" spans="1:23" ht="14.4" x14ac:dyDescent="0.3">
      <c r="A162" s="6">
        <v>159</v>
      </c>
      <c r="B162" s="5" t="s">
        <v>17</v>
      </c>
      <c r="C162" s="5" t="s">
        <v>18</v>
      </c>
      <c r="D162" s="9" t="s">
        <v>98</v>
      </c>
      <c r="E162" s="83">
        <v>3.1830914183855361</v>
      </c>
      <c r="F162" s="84">
        <v>5</v>
      </c>
      <c r="G162" s="85">
        <f t="shared" si="8"/>
        <v>7.9577285459638415E-4</v>
      </c>
      <c r="H162" s="82">
        <f t="shared" si="9"/>
        <v>2.785204991087344E-3</v>
      </c>
      <c r="S162" s="1"/>
      <c r="T162" s="1"/>
      <c r="U162" s="1"/>
      <c r="V162" s="1"/>
      <c r="W162" s="1"/>
    </row>
    <row r="163" spans="1:23" ht="14.4" x14ac:dyDescent="0.3">
      <c r="A163" s="6">
        <v>160</v>
      </c>
      <c r="B163" s="5" t="s">
        <v>17</v>
      </c>
      <c r="C163" s="5" t="s">
        <v>18</v>
      </c>
      <c r="D163" s="9" t="s">
        <v>98</v>
      </c>
      <c r="E163" s="83">
        <v>3.1830914183855361</v>
      </c>
      <c r="F163" s="84">
        <v>5</v>
      </c>
      <c r="G163" s="85">
        <f t="shared" si="8"/>
        <v>7.9577285459638415E-4</v>
      </c>
      <c r="H163" s="82">
        <f t="shared" si="9"/>
        <v>2.785204991087344E-3</v>
      </c>
      <c r="S163" s="1"/>
      <c r="T163" s="1"/>
      <c r="U163" s="1"/>
      <c r="V163" s="1"/>
      <c r="W163" s="1"/>
    </row>
    <row r="164" spans="1:23" ht="14.4" x14ac:dyDescent="0.3">
      <c r="A164" s="6">
        <v>161</v>
      </c>
      <c r="B164" s="5" t="s">
        <v>16</v>
      </c>
      <c r="C164" s="5" t="s">
        <v>96</v>
      </c>
      <c r="D164" s="9" t="s">
        <v>100</v>
      </c>
      <c r="E164" s="83">
        <v>3.8197097020626432</v>
      </c>
      <c r="F164" s="84">
        <v>5</v>
      </c>
      <c r="G164" s="85">
        <f t="shared" si="8"/>
        <v>1.1459129106187928E-3</v>
      </c>
      <c r="H164" s="82">
        <f t="shared" si="9"/>
        <v>4.010695187165775E-3</v>
      </c>
      <c r="S164" s="1"/>
      <c r="T164" s="1"/>
      <c r="U164" s="1"/>
      <c r="V164" s="1"/>
      <c r="W164" s="1"/>
    </row>
    <row r="165" spans="1:23" ht="14.4" x14ac:dyDescent="0.3">
      <c r="A165" s="6">
        <v>162</v>
      </c>
      <c r="B165" s="5" t="s">
        <v>17</v>
      </c>
      <c r="C165" s="5" t="s">
        <v>18</v>
      </c>
      <c r="D165" s="9" t="s">
        <v>98</v>
      </c>
      <c r="E165" s="83">
        <v>3.1830914183855361</v>
      </c>
      <c r="F165" s="84">
        <v>5</v>
      </c>
      <c r="G165" s="85">
        <f t="shared" si="8"/>
        <v>7.9577285459638415E-4</v>
      </c>
      <c r="H165" s="82">
        <f t="shared" si="9"/>
        <v>2.785204991087344E-3</v>
      </c>
      <c r="S165" s="1"/>
      <c r="T165" s="1"/>
      <c r="U165" s="1"/>
      <c r="V165" s="1"/>
      <c r="W165" s="1"/>
    </row>
    <row r="166" spans="1:23" ht="14.4" x14ac:dyDescent="0.3">
      <c r="A166" s="6">
        <v>163</v>
      </c>
      <c r="B166" s="5" t="s">
        <v>17</v>
      </c>
      <c r="C166" s="5" t="s">
        <v>18</v>
      </c>
      <c r="D166" s="9" t="s">
        <v>98</v>
      </c>
      <c r="E166" s="83">
        <v>2.5464731347084291</v>
      </c>
      <c r="F166" s="84">
        <v>4</v>
      </c>
      <c r="G166" s="85">
        <f t="shared" si="8"/>
        <v>5.0929462694168583E-4</v>
      </c>
      <c r="H166" s="82">
        <f t="shared" si="9"/>
        <v>1.4260249554367203E-3</v>
      </c>
      <c r="S166" s="1"/>
      <c r="T166" s="1"/>
      <c r="U166" s="1"/>
      <c r="V166" s="1"/>
      <c r="W166" s="1"/>
    </row>
    <row r="167" spans="1:23" ht="14.4" x14ac:dyDescent="0.3">
      <c r="A167" s="6">
        <v>164</v>
      </c>
      <c r="B167" s="5" t="s">
        <v>17</v>
      </c>
      <c r="C167" s="5" t="s">
        <v>18</v>
      </c>
      <c r="D167" s="9" t="s">
        <v>98</v>
      </c>
      <c r="E167" s="83">
        <v>2.5464731347084291</v>
      </c>
      <c r="F167" s="84">
        <v>5</v>
      </c>
      <c r="G167" s="85">
        <f t="shared" si="8"/>
        <v>5.0929462694168583E-4</v>
      </c>
      <c r="H167" s="82">
        <f t="shared" si="9"/>
        <v>1.7825311942959001E-3</v>
      </c>
      <c r="S167" s="1"/>
      <c r="T167" s="1"/>
      <c r="U167" s="1"/>
      <c r="V167" s="1"/>
      <c r="W167" s="1"/>
    </row>
    <row r="168" spans="1:23" ht="14.4" x14ac:dyDescent="0.3">
      <c r="A168" s="6">
        <v>165</v>
      </c>
      <c r="B168" s="5" t="s">
        <v>17</v>
      </c>
      <c r="C168" s="5" t="s">
        <v>18</v>
      </c>
      <c r="D168" s="9" t="s">
        <v>98</v>
      </c>
      <c r="E168" s="83">
        <v>4.4563279857397502</v>
      </c>
      <c r="F168" s="84">
        <v>7</v>
      </c>
      <c r="G168" s="85">
        <f t="shared" si="8"/>
        <v>1.5597147950089127E-3</v>
      </c>
      <c r="H168" s="82">
        <f t="shared" si="9"/>
        <v>7.6426024955436687E-3</v>
      </c>
      <c r="S168" s="1"/>
      <c r="T168" s="1"/>
      <c r="U168" s="1"/>
      <c r="V168" s="1"/>
      <c r="W168" s="1"/>
    </row>
    <row r="169" spans="1:23" ht="14.25" customHeight="1" x14ac:dyDescent="0.3">
      <c r="A169" s="6">
        <v>166</v>
      </c>
      <c r="B169" s="5" t="s">
        <v>16</v>
      </c>
      <c r="C169" s="5" t="s">
        <v>96</v>
      </c>
      <c r="D169" s="9" t="s">
        <v>100</v>
      </c>
      <c r="E169" s="83">
        <v>5.7295645530939652</v>
      </c>
      <c r="F169" s="84">
        <v>6</v>
      </c>
      <c r="G169" s="85">
        <f t="shared" si="8"/>
        <v>2.5783040488922848E-3</v>
      </c>
      <c r="H169" s="82">
        <f t="shared" si="9"/>
        <v>1.0828877005347593E-2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4.25" customHeight="1" x14ac:dyDescent="0.3">
      <c r="A170" s="6">
        <v>167</v>
      </c>
      <c r="B170" s="5" t="s">
        <v>16</v>
      </c>
      <c r="C170" s="5" t="s">
        <v>96</v>
      </c>
      <c r="D170" s="9" t="s">
        <v>100</v>
      </c>
      <c r="E170" s="83">
        <v>3.1830914183855361</v>
      </c>
      <c r="F170" s="84">
        <v>4</v>
      </c>
      <c r="G170" s="85">
        <f t="shared" si="8"/>
        <v>7.9577285459638415E-4</v>
      </c>
      <c r="H170" s="82">
        <f t="shared" si="9"/>
        <v>2.2281639928698753E-3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4.25" customHeight="1" x14ac:dyDescent="0.3">
      <c r="A171" s="6">
        <v>168</v>
      </c>
      <c r="B171" s="5" t="s">
        <v>16</v>
      </c>
      <c r="C171" s="5" t="s">
        <v>96</v>
      </c>
      <c r="D171" s="9" t="s">
        <v>100</v>
      </c>
      <c r="E171" s="83">
        <v>4.4563279857397502</v>
      </c>
      <c r="F171" s="84">
        <v>4</v>
      </c>
      <c r="G171" s="85">
        <f t="shared" si="8"/>
        <v>1.5597147950089127E-3</v>
      </c>
      <c r="H171" s="82">
        <f t="shared" si="9"/>
        <v>4.3672014260249543E-3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4.25" customHeight="1" x14ac:dyDescent="0.3">
      <c r="A172" s="6">
        <v>169</v>
      </c>
      <c r="B172" s="5" t="s">
        <v>16</v>
      </c>
      <c r="C172" s="5" t="s">
        <v>96</v>
      </c>
      <c r="D172" s="9" t="s">
        <v>100</v>
      </c>
      <c r="E172" s="83">
        <v>4.7746371275783037</v>
      </c>
      <c r="F172" s="84">
        <v>4</v>
      </c>
      <c r="G172" s="85">
        <f t="shared" si="8"/>
        <v>1.7904889228418637E-3</v>
      </c>
      <c r="H172" s="82">
        <f t="shared" si="9"/>
        <v>5.0133689839572185E-3</v>
      </c>
      <c r="I172" s="1"/>
      <c r="J172" s="1"/>
      <c r="K172" s="5" t="s">
        <v>77</v>
      </c>
      <c r="L172" s="5">
        <v>121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4.25" customHeight="1" x14ac:dyDescent="0.3">
      <c r="A173" s="6">
        <v>170</v>
      </c>
      <c r="B173" s="5" t="s">
        <v>16</v>
      </c>
      <c r="C173" s="5" t="s">
        <v>96</v>
      </c>
      <c r="D173" s="9" t="s">
        <v>100</v>
      </c>
      <c r="E173" s="83">
        <v>3.1830914183855361</v>
      </c>
      <c r="F173" s="84">
        <v>3</v>
      </c>
      <c r="G173" s="85">
        <f t="shared" si="8"/>
        <v>7.9577285459638415E-4</v>
      </c>
      <c r="H173" s="82">
        <f t="shared" si="9"/>
        <v>1.6711229946524062E-3</v>
      </c>
      <c r="I173" s="1"/>
      <c r="J173" s="1"/>
      <c r="K173" s="5" t="s">
        <v>79</v>
      </c>
      <c r="L173" s="5">
        <v>8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4.25" customHeight="1" x14ac:dyDescent="0.3">
      <c r="A174" s="6">
        <v>171</v>
      </c>
      <c r="B174" s="5" t="s">
        <v>17</v>
      </c>
      <c r="C174" s="5" t="s">
        <v>18</v>
      </c>
      <c r="D174" s="9" t="s">
        <v>98</v>
      </c>
      <c r="E174" s="83">
        <v>3.8197097020626432</v>
      </c>
      <c r="F174" s="84">
        <v>4</v>
      </c>
      <c r="G174" s="85">
        <f t="shared" si="8"/>
        <v>1.1459129106187928E-3</v>
      </c>
      <c r="H174" s="82">
        <f t="shared" si="9"/>
        <v>3.20855614973262E-3</v>
      </c>
      <c r="I174" s="1"/>
      <c r="J174" s="1"/>
      <c r="K174" s="5" t="s">
        <v>78</v>
      </c>
      <c r="L174" s="5">
        <v>8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4.25" customHeight="1" x14ac:dyDescent="0.3">
      <c r="A175" s="6">
        <v>172</v>
      </c>
      <c r="B175" s="5" t="s">
        <v>16</v>
      </c>
      <c r="C175" s="5" t="s">
        <v>96</v>
      </c>
      <c r="D175" s="9" t="s">
        <v>100</v>
      </c>
      <c r="E175" s="83">
        <v>3.1830914183855361</v>
      </c>
      <c r="F175" s="84">
        <v>3</v>
      </c>
      <c r="G175" s="85">
        <f t="shared" si="8"/>
        <v>7.9577285459638415E-4</v>
      </c>
      <c r="H175" s="82">
        <f t="shared" si="9"/>
        <v>1.6711229946524062E-3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4.25" customHeight="1" x14ac:dyDescent="0.3">
      <c r="A176" s="6">
        <v>173</v>
      </c>
      <c r="B176" s="5" t="s">
        <v>16</v>
      </c>
      <c r="C176" s="5" t="s">
        <v>96</v>
      </c>
      <c r="D176" s="9" t="s">
        <v>100</v>
      </c>
      <c r="E176" s="83">
        <v>3.1830914183855361</v>
      </c>
      <c r="F176" s="84">
        <v>4</v>
      </c>
      <c r="G176" s="85">
        <f t="shared" si="8"/>
        <v>7.9577285459638415E-4</v>
      </c>
      <c r="H176" s="82">
        <f t="shared" si="9"/>
        <v>2.2281639928698753E-3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4.25" customHeight="1" x14ac:dyDescent="0.3">
      <c r="A177" s="6">
        <v>174</v>
      </c>
      <c r="B177" s="5" t="s">
        <v>17</v>
      </c>
      <c r="C177" s="5" t="s">
        <v>18</v>
      </c>
      <c r="D177" s="9" t="s">
        <v>98</v>
      </c>
      <c r="E177" s="83">
        <v>6.3661828367710722</v>
      </c>
      <c r="F177" s="84">
        <v>5</v>
      </c>
      <c r="G177" s="85">
        <f t="shared" si="8"/>
        <v>3.1830914183855366E-3</v>
      </c>
      <c r="H177" s="82">
        <f t="shared" si="9"/>
        <v>1.1140819964349376E-2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4.25" customHeight="1" x14ac:dyDescent="0.3">
      <c r="A178" s="6">
        <v>175</v>
      </c>
      <c r="B178" s="5" t="s">
        <v>17</v>
      </c>
      <c r="C178" s="5" t="s">
        <v>18</v>
      </c>
      <c r="D178" s="9" t="s">
        <v>98</v>
      </c>
      <c r="E178" s="83">
        <v>7.9577285459638398</v>
      </c>
      <c r="F178" s="84">
        <v>4</v>
      </c>
      <c r="G178" s="85">
        <f t="shared" si="8"/>
        <v>4.9735803412273996E-3</v>
      </c>
      <c r="H178" s="82">
        <f t="shared" si="9"/>
        <v>1.3926024955436718E-2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4.25" customHeight="1" x14ac:dyDescent="0.3">
      <c r="A179" s="6">
        <v>176</v>
      </c>
      <c r="B179" s="5" t="s">
        <v>16</v>
      </c>
      <c r="C179" s="5" t="s">
        <v>96</v>
      </c>
      <c r="D179" s="9" t="s">
        <v>100</v>
      </c>
      <c r="E179" s="83">
        <v>5.0929462694168581</v>
      </c>
      <c r="F179" s="84">
        <v>4</v>
      </c>
      <c r="G179" s="85">
        <f t="shared" si="8"/>
        <v>2.0371785077667433E-3</v>
      </c>
      <c r="H179" s="82">
        <f t="shared" si="9"/>
        <v>5.7040998217468813E-3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4.25" customHeight="1" x14ac:dyDescent="0.3">
      <c r="A180" s="6">
        <v>177</v>
      </c>
      <c r="B180" s="5" t="s">
        <v>16</v>
      </c>
      <c r="C180" s="5" t="s">
        <v>96</v>
      </c>
      <c r="D180" s="9" t="s">
        <v>100</v>
      </c>
      <c r="E180" s="83">
        <v>3.8197097020626432</v>
      </c>
      <c r="F180" s="84">
        <v>5</v>
      </c>
      <c r="G180" s="85">
        <f t="shared" si="8"/>
        <v>1.1459129106187928E-3</v>
      </c>
      <c r="H180" s="82">
        <f t="shared" si="9"/>
        <v>4.010695187165775E-3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4.25" customHeight="1" x14ac:dyDescent="0.3">
      <c r="A181" s="6">
        <v>178</v>
      </c>
      <c r="B181" s="5" t="s">
        <v>16</v>
      </c>
      <c r="C181" s="5" t="s">
        <v>96</v>
      </c>
      <c r="D181" s="9" t="s">
        <v>100</v>
      </c>
      <c r="E181" s="83">
        <v>4.4563279857397502</v>
      </c>
      <c r="F181" s="84">
        <v>3</v>
      </c>
      <c r="G181" s="85">
        <f t="shared" si="8"/>
        <v>1.5597147950089127E-3</v>
      </c>
      <c r="H181" s="82">
        <f t="shared" si="9"/>
        <v>3.2754010695187157E-3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4.25" customHeight="1" x14ac:dyDescent="0.3">
      <c r="A182" s="6">
        <v>179</v>
      </c>
      <c r="B182" s="5" t="s">
        <v>20</v>
      </c>
      <c r="C182" s="5" t="s">
        <v>8</v>
      </c>
      <c r="D182" s="9" t="s">
        <v>63</v>
      </c>
      <c r="E182" s="83">
        <v>3.1830914183855361</v>
      </c>
      <c r="F182" s="84">
        <v>5</v>
      </c>
      <c r="G182" s="85">
        <f t="shared" si="8"/>
        <v>7.9577285459638415E-4</v>
      </c>
      <c r="H182" s="82">
        <f t="shared" si="9"/>
        <v>2.785204991087344E-3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4.25" customHeight="1" x14ac:dyDescent="0.3">
      <c r="A183" s="6">
        <v>180</v>
      </c>
      <c r="B183" s="5" t="s">
        <v>20</v>
      </c>
      <c r="C183" s="5" t="s">
        <v>8</v>
      </c>
      <c r="D183" s="9" t="s">
        <v>63</v>
      </c>
      <c r="E183" s="83">
        <v>2.5464731347084291</v>
      </c>
      <c r="F183" s="84">
        <v>2</v>
      </c>
      <c r="G183" s="85">
        <f t="shared" si="8"/>
        <v>5.0929462694168583E-4</v>
      </c>
      <c r="H183" s="82">
        <f t="shared" si="9"/>
        <v>7.1301247771836016E-4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4.25" customHeight="1" x14ac:dyDescent="0.3">
      <c r="A184" s="6">
        <v>181</v>
      </c>
      <c r="B184" s="5" t="s">
        <v>17</v>
      </c>
      <c r="C184" s="5" t="s">
        <v>18</v>
      </c>
      <c r="D184" s="9" t="s">
        <v>98</v>
      </c>
      <c r="E184" s="83">
        <v>4.4563279857397502</v>
      </c>
      <c r="F184" s="84">
        <v>5</v>
      </c>
      <c r="G184" s="85">
        <f t="shared" si="8"/>
        <v>1.5597147950089127E-3</v>
      </c>
      <c r="H184" s="82">
        <f t="shared" si="9"/>
        <v>5.4590017825311924E-3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4.25" customHeight="1" x14ac:dyDescent="0.3">
      <c r="A185" s="6">
        <v>182</v>
      </c>
      <c r="B185" s="5" t="s">
        <v>17</v>
      </c>
      <c r="C185" s="5" t="s">
        <v>18</v>
      </c>
      <c r="D185" s="9" t="s">
        <v>98</v>
      </c>
      <c r="E185" s="83">
        <v>3.1830914183855361</v>
      </c>
      <c r="F185" s="84">
        <v>4</v>
      </c>
      <c r="G185" s="85">
        <f t="shared" si="8"/>
        <v>7.9577285459638415E-4</v>
      </c>
      <c r="H185" s="82">
        <f t="shared" si="9"/>
        <v>2.2281639928698753E-3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4.25" customHeight="1" x14ac:dyDescent="0.3">
      <c r="A186" s="6">
        <v>183</v>
      </c>
      <c r="B186" s="5" t="s">
        <v>16</v>
      </c>
      <c r="C186" s="5" t="s">
        <v>96</v>
      </c>
      <c r="D186" s="9" t="s">
        <v>100</v>
      </c>
      <c r="E186" s="83">
        <v>6.3661828367710722</v>
      </c>
      <c r="F186" s="84">
        <v>4</v>
      </c>
      <c r="G186" s="85">
        <f t="shared" si="8"/>
        <v>3.1830914183855366E-3</v>
      </c>
      <c r="H186" s="82">
        <f t="shared" si="9"/>
        <v>8.9126559714795012E-3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4.25" customHeight="1" x14ac:dyDescent="0.3">
      <c r="A187" s="6">
        <v>184</v>
      </c>
      <c r="B187" s="5" t="s">
        <v>17</v>
      </c>
      <c r="C187" s="5" t="s">
        <v>18</v>
      </c>
      <c r="D187" s="9" t="s">
        <v>98</v>
      </c>
      <c r="E187" s="83">
        <v>6.3661828367710722</v>
      </c>
      <c r="F187" s="84">
        <v>5</v>
      </c>
      <c r="G187" s="85">
        <f t="shared" si="8"/>
        <v>3.1830914183855366E-3</v>
      </c>
      <c r="H187" s="82">
        <f t="shared" si="9"/>
        <v>1.1140819964349376E-2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4.25" customHeight="1" x14ac:dyDescent="0.3">
      <c r="A188" s="6">
        <v>185</v>
      </c>
      <c r="B188" s="5" t="s">
        <v>7</v>
      </c>
      <c r="C188" s="5" t="s">
        <v>8</v>
      </c>
      <c r="D188" s="9" t="s">
        <v>66</v>
      </c>
      <c r="E188" s="83">
        <v>5.7295645530939652</v>
      </c>
      <c r="F188" s="84">
        <v>6</v>
      </c>
      <c r="G188" s="85">
        <f t="shared" si="8"/>
        <v>2.5783040488922848E-3</v>
      </c>
      <c r="H188" s="82">
        <f t="shared" si="9"/>
        <v>1.0828877005347593E-2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4.25" customHeight="1" x14ac:dyDescent="0.3">
      <c r="A189" s="6">
        <v>186</v>
      </c>
      <c r="B189" s="5" t="s">
        <v>7</v>
      </c>
      <c r="C189" s="5" t="s">
        <v>8</v>
      </c>
      <c r="D189" s="9" t="s">
        <v>66</v>
      </c>
      <c r="E189" s="83">
        <v>3.1830914183855361</v>
      </c>
      <c r="F189" s="84">
        <v>4</v>
      </c>
      <c r="G189" s="85">
        <f t="shared" ref="G189:G252" si="10">((E189/100)^2)*0.7854</f>
        <v>7.9577285459638415E-4</v>
      </c>
      <c r="H189" s="82">
        <f t="shared" ref="H189:H252" si="11">((E189^2)*3.1416/40000)*F189*0.7</f>
        <v>2.2281639928698753E-3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4.25" customHeight="1" x14ac:dyDescent="0.3">
      <c r="A190" s="6">
        <v>187</v>
      </c>
      <c r="B190" s="5" t="s">
        <v>20</v>
      </c>
      <c r="C190" s="5" t="s">
        <v>8</v>
      </c>
      <c r="D190" s="9" t="s">
        <v>63</v>
      </c>
      <c r="E190" s="83">
        <v>3.1830914183855361</v>
      </c>
      <c r="F190" s="84">
        <v>4</v>
      </c>
      <c r="G190" s="85">
        <f t="shared" si="10"/>
        <v>7.9577285459638415E-4</v>
      </c>
      <c r="H190" s="82">
        <f t="shared" si="11"/>
        <v>2.2281639928698753E-3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4.25" customHeight="1" x14ac:dyDescent="0.3">
      <c r="A191" s="6">
        <v>188</v>
      </c>
      <c r="B191" s="45" t="s">
        <v>111</v>
      </c>
      <c r="C191" s="49" t="s">
        <v>116</v>
      </c>
      <c r="D191" s="46" t="s">
        <v>117</v>
      </c>
      <c r="E191" s="83">
        <v>2.5464731347084291</v>
      </c>
      <c r="F191" s="84">
        <v>1</v>
      </c>
      <c r="G191" s="85">
        <f t="shared" si="10"/>
        <v>5.0929462694168583E-4</v>
      </c>
      <c r="H191" s="82">
        <f t="shared" si="11"/>
        <v>3.5650623885918008E-4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4.25" customHeight="1" x14ac:dyDescent="0.3">
      <c r="A192" s="6">
        <v>189</v>
      </c>
      <c r="B192" s="5" t="s">
        <v>20</v>
      </c>
      <c r="C192" s="5" t="s">
        <v>8</v>
      </c>
      <c r="D192" s="9" t="s">
        <v>63</v>
      </c>
      <c r="E192" s="83">
        <v>2.5464731347084291</v>
      </c>
      <c r="F192" s="84">
        <v>2</v>
      </c>
      <c r="G192" s="85">
        <f t="shared" si="10"/>
        <v>5.0929462694168583E-4</v>
      </c>
      <c r="H192" s="82">
        <f t="shared" si="11"/>
        <v>7.1301247771836016E-4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4.25" customHeight="1" x14ac:dyDescent="0.3">
      <c r="A193" s="6">
        <v>190</v>
      </c>
      <c r="B193" s="5" t="s">
        <v>17</v>
      </c>
      <c r="C193" s="5" t="s">
        <v>18</v>
      </c>
      <c r="D193" s="9" t="s">
        <v>98</v>
      </c>
      <c r="E193" s="83">
        <v>3.8197097020626432</v>
      </c>
      <c r="F193" s="84">
        <v>7</v>
      </c>
      <c r="G193" s="85">
        <f t="shared" si="10"/>
        <v>1.1459129106187928E-3</v>
      </c>
      <c r="H193" s="82">
        <f t="shared" si="11"/>
        <v>5.6149732620320849E-3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4.25" customHeight="1" x14ac:dyDescent="0.3">
      <c r="A194" s="6">
        <v>191</v>
      </c>
      <c r="B194" s="5" t="s">
        <v>17</v>
      </c>
      <c r="C194" s="5" t="s">
        <v>18</v>
      </c>
      <c r="D194" s="9" t="s">
        <v>98</v>
      </c>
      <c r="E194" s="83">
        <v>3.8197097020626432</v>
      </c>
      <c r="F194" s="84">
        <v>7</v>
      </c>
      <c r="G194" s="85">
        <f t="shared" si="10"/>
        <v>1.1459129106187928E-3</v>
      </c>
      <c r="H194" s="82">
        <f t="shared" si="11"/>
        <v>5.6149732620320849E-3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4.25" customHeight="1" x14ac:dyDescent="0.3">
      <c r="A195" s="6">
        <v>192</v>
      </c>
      <c r="B195" s="5" t="s">
        <v>16</v>
      </c>
      <c r="C195" s="5" t="s">
        <v>96</v>
      </c>
      <c r="D195" s="9" t="s">
        <v>100</v>
      </c>
      <c r="E195" s="83">
        <v>3.8197097020626432</v>
      </c>
      <c r="F195" s="84">
        <v>5</v>
      </c>
      <c r="G195" s="85">
        <f t="shared" si="10"/>
        <v>1.1459129106187928E-3</v>
      </c>
      <c r="H195" s="82">
        <f t="shared" si="11"/>
        <v>4.010695187165775E-3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4.25" customHeight="1" x14ac:dyDescent="0.3">
      <c r="A196" s="6">
        <v>193</v>
      </c>
      <c r="B196" s="5" t="s">
        <v>17</v>
      </c>
      <c r="C196" s="5" t="s">
        <v>18</v>
      </c>
      <c r="D196" s="9" t="s">
        <v>98</v>
      </c>
      <c r="E196" s="83">
        <v>4.4563279857397502</v>
      </c>
      <c r="F196" s="84">
        <v>6</v>
      </c>
      <c r="G196" s="85">
        <f t="shared" si="10"/>
        <v>1.5597147950089127E-3</v>
      </c>
      <c r="H196" s="82">
        <f t="shared" si="11"/>
        <v>6.5508021390374314E-3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4.25" customHeight="1" x14ac:dyDescent="0.3">
      <c r="A197" s="6">
        <v>194</v>
      </c>
      <c r="B197" s="5" t="s">
        <v>17</v>
      </c>
      <c r="C197" s="5" t="s">
        <v>18</v>
      </c>
      <c r="D197" s="9" t="s">
        <v>98</v>
      </c>
      <c r="E197" s="83">
        <v>4.4563279857397502</v>
      </c>
      <c r="F197" s="84">
        <v>6</v>
      </c>
      <c r="G197" s="85">
        <f t="shared" si="10"/>
        <v>1.5597147950089127E-3</v>
      </c>
      <c r="H197" s="82">
        <f t="shared" si="11"/>
        <v>6.5508021390374314E-3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4.25" customHeight="1" x14ac:dyDescent="0.3">
      <c r="A198" s="6">
        <v>195</v>
      </c>
      <c r="B198" s="5" t="s">
        <v>7</v>
      </c>
      <c r="C198" s="5" t="s">
        <v>8</v>
      </c>
      <c r="D198" s="9" t="s">
        <v>66</v>
      </c>
      <c r="E198" s="83">
        <v>3.8197097020626432</v>
      </c>
      <c r="F198" s="84">
        <v>4</v>
      </c>
      <c r="G198" s="85">
        <f t="shared" si="10"/>
        <v>1.1459129106187928E-3</v>
      </c>
      <c r="H198" s="82">
        <f t="shared" si="11"/>
        <v>3.20855614973262E-3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4.25" customHeight="1" x14ac:dyDescent="0.3">
      <c r="A199" s="6">
        <v>196</v>
      </c>
      <c r="B199" s="5" t="s">
        <v>7</v>
      </c>
      <c r="C199" s="5" t="s">
        <v>8</v>
      </c>
      <c r="D199" s="9" t="s">
        <v>66</v>
      </c>
      <c r="E199" s="83">
        <v>4.7746371275783037</v>
      </c>
      <c r="F199" s="84">
        <v>6</v>
      </c>
      <c r="G199" s="85">
        <f t="shared" si="10"/>
        <v>1.7904889228418637E-3</v>
      </c>
      <c r="H199" s="82">
        <f t="shared" si="11"/>
        <v>7.5200534759358286E-3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4.25" customHeight="1" x14ac:dyDescent="0.3">
      <c r="A200" s="6">
        <v>197</v>
      </c>
      <c r="B200" s="5" t="s">
        <v>17</v>
      </c>
      <c r="C200" s="5" t="s">
        <v>18</v>
      </c>
      <c r="D200" s="9" t="s">
        <v>98</v>
      </c>
      <c r="E200" s="83">
        <v>3.8197097020626432</v>
      </c>
      <c r="F200" s="84">
        <v>6</v>
      </c>
      <c r="G200" s="85">
        <f t="shared" si="10"/>
        <v>1.1459129106187928E-3</v>
      </c>
      <c r="H200" s="82">
        <f t="shared" si="11"/>
        <v>4.8128342245989299E-3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4.25" customHeight="1" x14ac:dyDescent="0.3">
      <c r="A201" s="6">
        <v>198</v>
      </c>
      <c r="B201" s="5" t="s">
        <v>17</v>
      </c>
      <c r="C201" s="5" t="s">
        <v>18</v>
      </c>
      <c r="D201" s="9" t="s">
        <v>98</v>
      </c>
      <c r="E201" s="83">
        <v>2.5464731347084291</v>
      </c>
      <c r="F201" s="84">
        <v>3</v>
      </c>
      <c r="G201" s="85">
        <f t="shared" si="10"/>
        <v>5.0929462694168583E-4</v>
      </c>
      <c r="H201" s="82">
        <f t="shared" si="11"/>
        <v>1.0695187165775401E-3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4.25" customHeight="1" x14ac:dyDescent="0.3">
      <c r="A202" s="6">
        <v>199</v>
      </c>
      <c r="B202" s="5" t="s">
        <v>17</v>
      </c>
      <c r="C202" s="5" t="s">
        <v>18</v>
      </c>
      <c r="D202" s="9" t="s">
        <v>98</v>
      </c>
      <c r="E202" s="83">
        <v>3.8197097020626432</v>
      </c>
      <c r="F202" s="84">
        <v>8</v>
      </c>
      <c r="G202" s="85">
        <f t="shared" si="10"/>
        <v>1.1459129106187928E-3</v>
      </c>
      <c r="H202" s="82">
        <f t="shared" si="11"/>
        <v>6.4171122994652399E-3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4.25" customHeight="1" x14ac:dyDescent="0.3">
      <c r="A203" s="6">
        <v>200</v>
      </c>
      <c r="B203" s="5" t="s">
        <v>17</v>
      </c>
      <c r="C203" s="5" t="s">
        <v>18</v>
      </c>
      <c r="D203" s="9" t="s">
        <v>98</v>
      </c>
      <c r="E203" s="83">
        <v>2.5464731347084291</v>
      </c>
      <c r="F203" s="84">
        <v>4</v>
      </c>
      <c r="G203" s="85">
        <f t="shared" si="10"/>
        <v>5.0929462694168583E-4</v>
      </c>
      <c r="H203" s="82">
        <f t="shared" si="11"/>
        <v>1.4260249554367203E-3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4.25" customHeight="1" x14ac:dyDescent="0.3">
      <c r="A204" s="6">
        <v>201</v>
      </c>
      <c r="B204" s="5" t="s">
        <v>17</v>
      </c>
      <c r="C204" s="5" t="s">
        <v>18</v>
      </c>
      <c r="D204" s="9" t="s">
        <v>98</v>
      </c>
      <c r="E204" s="83">
        <v>3.8197097020626432</v>
      </c>
      <c r="F204" s="84">
        <v>6</v>
      </c>
      <c r="G204" s="85">
        <f t="shared" si="10"/>
        <v>1.1459129106187928E-3</v>
      </c>
      <c r="H204" s="82">
        <f t="shared" si="11"/>
        <v>4.8128342245989299E-3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4.25" customHeight="1" x14ac:dyDescent="0.3">
      <c r="A205" s="6">
        <v>202</v>
      </c>
      <c r="B205" s="5" t="s">
        <v>7</v>
      </c>
      <c r="C205" s="5" t="s">
        <v>8</v>
      </c>
      <c r="D205" s="9" t="s">
        <v>66</v>
      </c>
      <c r="E205" s="83">
        <v>3.8197097020626432</v>
      </c>
      <c r="F205" s="84">
        <v>5</v>
      </c>
      <c r="G205" s="85">
        <f t="shared" si="10"/>
        <v>1.1459129106187928E-3</v>
      </c>
      <c r="H205" s="82">
        <f t="shared" si="11"/>
        <v>4.010695187165775E-3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4.25" customHeight="1" x14ac:dyDescent="0.3">
      <c r="A206" s="6">
        <v>203</v>
      </c>
      <c r="B206" s="5" t="s">
        <v>17</v>
      </c>
      <c r="C206" s="5" t="s">
        <v>18</v>
      </c>
      <c r="D206" s="9" t="s">
        <v>98</v>
      </c>
      <c r="E206" s="83">
        <v>3.8197097020626432</v>
      </c>
      <c r="F206" s="84">
        <v>4</v>
      </c>
      <c r="G206" s="85">
        <f t="shared" si="10"/>
        <v>1.1459129106187928E-3</v>
      </c>
      <c r="H206" s="82">
        <f t="shared" si="11"/>
        <v>3.20855614973262E-3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4.25" customHeight="1" x14ac:dyDescent="0.3">
      <c r="A207" s="6">
        <v>204</v>
      </c>
      <c r="B207" s="5" t="s">
        <v>17</v>
      </c>
      <c r="C207" s="5" t="s">
        <v>18</v>
      </c>
      <c r="D207" s="9" t="s">
        <v>98</v>
      </c>
      <c r="E207" s="83">
        <v>3.1830914183855361</v>
      </c>
      <c r="F207" s="84">
        <v>5</v>
      </c>
      <c r="G207" s="85">
        <f t="shared" si="10"/>
        <v>7.9577285459638415E-4</v>
      </c>
      <c r="H207" s="82">
        <f t="shared" si="11"/>
        <v>2.785204991087344E-3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4.25" customHeight="1" x14ac:dyDescent="0.3">
      <c r="A208" s="6">
        <v>205</v>
      </c>
      <c r="B208" s="5" t="s">
        <v>17</v>
      </c>
      <c r="C208" s="5" t="s">
        <v>18</v>
      </c>
      <c r="D208" s="9" t="s">
        <v>98</v>
      </c>
      <c r="E208" s="83">
        <v>3.1830914183855361</v>
      </c>
      <c r="F208" s="84">
        <v>5</v>
      </c>
      <c r="G208" s="85">
        <f t="shared" si="10"/>
        <v>7.9577285459638415E-4</v>
      </c>
      <c r="H208" s="82">
        <f t="shared" si="11"/>
        <v>2.785204991087344E-3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4.25" customHeight="1" x14ac:dyDescent="0.3">
      <c r="A209" s="6">
        <v>206</v>
      </c>
      <c r="B209" s="5" t="s">
        <v>16</v>
      </c>
      <c r="C209" s="5" t="s">
        <v>96</v>
      </c>
      <c r="D209" s="9" t="s">
        <v>100</v>
      </c>
      <c r="E209" s="83">
        <v>3.8197097020626432</v>
      </c>
      <c r="F209" s="84">
        <v>5</v>
      </c>
      <c r="G209" s="85">
        <f t="shared" si="10"/>
        <v>1.1459129106187928E-3</v>
      </c>
      <c r="H209" s="82">
        <f t="shared" si="11"/>
        <v>4.010695187165775E-3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4.25" customHeight="1" x14ac:dyDescent="0.3">
      <c r="A210" s="6">
        <v>207</v>
      </c>
      <c r="B210" s="5" t="s">
        <v>17</v>
      </c>
      <c r="C210" s="5" t="s">
        <v>18</v>
      </c>
      <c r="D210" s="9" t="s">
        <v>98</v>
      </c>
      <c r="E210" s="83">
        <v>3.1830914183855361</v>
      </c>
      <c r="F210" s="84">
        <v>5</v>
      </c>
      <c r="G210" s="85">
        <f t="shared" si="10"/>
        <v>7.9577285459638415E-4</v>
      </c>
      <c r="H210" s="82">
        <f t="shared" si="11"/>
        <v>2.785204991087344E-3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4.25" customHeight="1" x14ac:dyDescent="0.3">
      <c r="A211" s="6">
        <v>208</v>
      </c>
      <c r="B211" s="5" t="s">
        <v>17</v>
      </c>
      <c r="C211" s="5" t="s">
        <v>18</v>
      </c>
      <c r="D211" s="9" t="s">
        <v>98</v>
      </c>
      <c r="E211" s="83">
        <v>2.5464731347084291</v>
      </c>
      <c r="F211" s="84">
        <v>4</v>
      </c>
      <c r="G211" s="85">
        <f t="shared" si="10"/>
        <v>5.0929462694168583E-4</v>
      </c>
      <c r="H211" s="82">
        <f t="shared" si="11"/>
        <v>1.4260249554367203E-3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4.25" customHeight="1" x14ac:dyDescent="0.3">
      <c r="A212" s="6">
        <v>209</v>
      </c>
      <c r="B212" s="5" t="s">
        <v>17</v>
      </c>
      <c r="C212" s="5" t="s">
        <v>18</v>
      </c>
      <c r="D212" s="9" t="s">
        <v>98</v>
      </c>
      <c r="E212" s="83">
        <v>2.5464731347084291</v>
      </c>
      <c r="F212" s="84">
        <v>5</v>
      </c>
      <c r="G212" s="85">
        <f t="shared" si="10"/>
        <v>5.0929462694168583E-4</v>
      </c>
      <c r="H212" s="82">
        <f t="shared" si="11"/>
        <v>1.7825311942959001E-3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4.25" customHeight="1" x14ac:dyDescent="0.3">
      <c r="A213" s="6">
        <v>210</v>
      </c>
      <c r="B213" s="5" t="s">
        <v>17</v>
      </c>
      <c r="C213" s="5" t="s">
        <v>18</v>
      </c>
      <c r="D213" s="9" t="s">
        <v>98</v>
      </c>
      <c r="E213" s="83">
        <v>4.4563279857397502</v>
      </c>
      <c r="F213" s="84">
        <v>7</v>
      </c>
      <c r="G213" s="85">
        <f t="shared" si="10"/>
        <v>1.5597147950089127E-3</v>
      </c>
      <c r="H213" s="82">
        <f t="shared" si="11"/>
        <v>7.6426024955436687E-3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4.25" customHeight="1" x14ac:dyDescent="0.3">
      <c r="A214" s="6">
        <v>211</v>
      </c>
      <c r="B214" s="5" t="s">
        <v>16</v>
      </c>
      <c r="C214" s="5" t="s">
        <v>96</v>
      </c>
      <c r="D214" s="9" t="s">
        <v>100</v>
      </c>
      <c r="E214" s="83">
        <v>5.7295645530939652</v>
      </c>
      <c r="F214" s="84">
        <v>6</v>
      </c>
      <c r="G214" s="85">
        <f t="shared" si="10"/>
        <v>2.5783040488922848E-3</v>
      </c>
      <c r="H214" s="82">
        <f t="shared" si="11"/>
        <v>1.0828877005347593E-2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4.25" customHeight="1" x14ac:dyDescent="0.3">
      <c r="A215" s="6">
        <v>212</v>
      </c>
      <c r="B215" s="5" t="s">
        <v>16</v>
      </c>
      <c r="C215" s="5" t="s">
        <v>96</v>
      </c>
      <c r="D215" s="9" t="s">
        <v>100</v>
      </c>
      <c r="E215" s="83">
        <v>3.1830914183855361</v>
      </c>
      <c r="F215" s="84">
        <v>4</v>
      </c>
      <c r="G215" s="85">
        <f t="shared" si="10"/>
        <v>7.9577285459638415E-4</v>
      </c>
      <c r="H215" s="82">
        <f t="shared" si="11"/>
        <v>2.2281639928698753E-3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4.25" customHeight="1" x14ac:dyDescent="0.3">
      <c r="A216" s="6">
        <v>213</v>
      </c>
      <c r="B216" s="5" t="s">
        <v>16</v>
      </c>
      <c r="C216" s="5" t="s">
        <v>96</v>
      </c>
      <c r="D216" s="9" t="s">
        <v>100</v>
      </c>
      <c r="E216" s="83">
        <v>4.4563279857397502</v>
      </c>
      <c r="F216" s="84">
        <v>4</v>
      </c>
      <c r="G216" s="85">
        <f t="shared" si="10"/>
        <v>1.5597147950089127E-3</v>
      </c>
      <c r="H216" s="82">
        <f t="shared" si="11"/>
        <v>4.3672014260249543E-3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4.25" customHeight="1" x14ac:dyDescent="0.3">
      <c r="A217" s="6">
        <v>214</v>
      </c>
      <c r="B217" s="5" t="s">
        <v>16</v>
      </c>
      <c r="C217" s="5" t="s">
        <v>96</v>
      </c>
      <c r="D217" s="9" t="s">
        <v>100</v>
      </c>
      <c r="E217" s="83">
        <v>4.7746371275783037</v>
      </c>
      <c r="F217" s="84">
        <v>4</v>
      </c>
      <c r="G217" s="85">
        <f t="shared" si="10"/>
        <v>1.7904889228418637E-3</v>
      </c>
      <c r="H217" s="82">
        <f t="shared" si="11"/>
        <v>5.0133689839572185E-3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4.25" customHeight="1" x14ac:dyDescent="0.3">
      <c r="A218" s="6">
        <v>215</v>
      </c>
      <c r="B218" s="5" t="s">
        <v>16</v>
      </c>
      <c r="C218" s="5" t="s">
        <v>96</v>
      </c>
      <c r="D218" s="9" t="s">
        <v>100</v>
      </c>
      <c r="E218" s="83">
        <v>3.1830914183855361</v>
      </c>
      <c r="F218" s="84">
        <v>3</v>
      </c>
      <c r="G218" s="85">
        <f t="shared" si="10"/>
        <v>7.9577285459638415E-4</v>
      </c>
      <c r="H218" s="82">
        <f t="shared" si="11"/>
        <v>1.6711229946524062E-3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4.25" customHeight="1" x14ac:dyDescent="0.3">
      <c r="A219" s="6">
        <v>216</v>
      </c>
      <c r="B219" s="5" t="s">
        <v>17</v>
      </c>
      <c r="C219" s="5" t="s">
        <v>18</v>
      </c>
      <c r="D219" s="9" t="s">
        <v>98</v>
      </c>
      <c r="E219" s="83">
        <v>3.8197097020626432</v>
      </c>
      <c r="F219" s="84">
        <v>4</v>
      </c>
      <c r="G219" s="85">
        <f t="shared" si="10"/>
        <v>1.1459129106187928E-3</v>
      </c>
      <c r="H219" s="82">
        <f t="shared" si="11"/>
        <v>3.20855614973262E-3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4.25" customHeight="1" x14ac:dyDescent="0.3">
      <c r="A220" s="6">
        <v>217</v>
      </c>
      <c r="B220" s="5" t="s">
        <v>16</v>
      </c>
      <c r="C220" s="5" t="s">
        <v>96</v>
      </c>
      <c r="D220" s="9" t="s">
        <v>100</v>
      </c>
      <c r="E220" s="83">
        <v>3.1830914183855361</v>
      </c>
      <c r="F220" s="84">
        <v>3</v>
      </c>
      <c r="G220" s="85">
        <f t="shared" si="10"/>
        <v>7.9577285459638415E-4</v>
      </c>
      <c r="H220" s="82">
        <f t="shared" si="11"/>
        <v>1.6711229946524062E-3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4.25" customHeight="1" x14ac:dyDescent="0.3">
      <c r="A221" s="6">
        <v>218</v>
      </c>
      <c r="B221" s="5" t="s">
        <v>16</v>
      </c>
      <c r="C221" s="5" t="s">
        <v>96</v>
      </c>
      <c r="D221" s="9" t="s">
        <v>100</v>
      </c>
      <c r="E221" s="83">
        <v>3.1830914183855361</v>
      </c>
      <c r="F221" s="84">
        <v>4</v>
      </c>
      <c r="G221" s="85">
        <f t="shared" si="10"/>
        <v>7.9577285459638415E-4</v>
      </c>
      <c r="H221" s="82">
        <f t="shared" si="11"/>
        <v>2.2281639928698753E-3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4.25" customHeight="1" x14ac:dyDescent="0.3">
      <c r="A222" s="6">
        <v>219</v>
      </c>
      <c r="B222" s="5" t="s">
        <v>17</v>
      </c>
      <c r="C222" s="5" t="s">
        <v>18</v>
      </c>
      <c r="D222" s="9" t="s">
        <v>98</v>
      </c>
      <c r="E222" s="83">
        <v>6.3661828367710722</v>
      </c>
      <c r="F222" s="84">
        <v>5</v>
      </c>
      <c r="G222" s="85">
        <f t="shared" si="10"/>
        <v>3.1830914183855366E-3</v>
      </c>
      <c r="H222" s="82">
        <f t="shared" si="11"/>
        <v>1.1140819964349376E-2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4.25" customHeight="1" x14ac:dyDescent="0.3">
      <c r="A223" s="6">
        <v>220</v>
      </c>
      <c r="B223" s="5" t="s">
        <v>17</v>
      </c>
      <c r="C223" s="5" t="s">
        <v>18</v>
      </c>
      <c r="D223" s="9" t="s">
        <v>98</v>
      </c>
      <c r="E223" s="83">
        <v>7.9577285459638398</v>
      </c>
      <c r="F223" s="84">
        <v>4</v>
      </c>
      <c r="G223" s="85">
        <f t="shared" si="10"/>
        <v>4.9735803412273996E-3</v>
      </c>
      <c r="H223" s="82">
        <f t="shared" si="11"/>
        <v>1.3926024955436718E-2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4.25" customHeight="1" x14ac:dyDescent="0.3">
      <c r="A224" s="6">
        <v>221</v>
      </c>
      <c r="B224" s="5" t="s">
        <v>16</v>
      </c>
      <c r="C224" s="5" t="s">
        <v>96</v>
      </c>
      <c r="D224" s="9" t="s">
        <v>100</v>
      </c>
      <c r="E224" s="83">
        <v>5.0929462694168581</v>
      </c>
      <c r="F224" s="84">
        <v>4</v>
      </c>
      <c r="G224" s="85">
        <f t="shared" si="10"/>
        <v>2.0371785077667433E-3</v>
      </c>
      <c r="H224" s="82">
        <f t="shared" si="11"/>
        <v>5.7040998217468813E-3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4.25" customHeight="1" x14ac:dyDescent="0.3">
      <c r="A225" s="6">
        <v>222</v>
      </c>
      <c r="B225" s="5" t="s">
        <v>16</v>
      </c>
      <c r="C225" s="5" t="s">
        <v>96</v>
      </c>
      <c r="D225" s="9" t="s">
        <v>100</v>
      </c>
      <c r="E225" s="83">
        <v>3.8197097020626432</v>
      </c>
      <c r="F225" s="84">
        <v>5</v>
      </c>
      <c r="G225" s="85">
        <f t="shared" si="10"/>
        <v>1.1459129106187928E-3</v>
      </c>
      <c r="H225" s="82">
        <f t="shared" si="11"/>
        <v>4.010695187165775E-3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4.25" customHeight="1" x14ac:dyDescent="0.3">
      <c r="A226" s="6">
        <v>223</v>
      </c>
      <c r="B226" s="5" t="s">
        <v>16</v>
      </c>
      <c r="C226" s="5" t="s">
        <v>96</v>
      </c>
      <c r="D226" s="9" t="s">
        <v>100</v>
      </c>
      <c r="E226" s="83">
        <v>4.4563279857397502</v>
      </c>
      <c r="F226" s="84">
        <v>3</v>
      </c>
      <c r="G226" s="85">
        <f t="shared" si="10"/>
        <v>1.5597147950089127E-3</v>
      </c>
      <c r="H226" s="82">
        <f t="shared" si="11"/>
        <v>3.2754010695187157E-3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4.25" customHeight="1" x14ac:dyDescent="0.3">
      <c r="A227" s="6">
        <v>224</v>
      </c>
      <c r="B227" s="5" t="s">
        <v>20</v>
      </c>
      <c r="C227" s="5" t="s">
        <v>8</v>
      </c>
      <c r="D227" s="9" t="s">
        <v>63</v>
      </c>
      <c r="E227" s="83">
        <v>3.1830914183855361</v>
      </c>
      <c r="F227" s="84">
        <v>5</v>
      </c>
      <c r="G227" s="85">
        <f t="shared" si="10"/>
        <v>7.9577285459638415E-4</v>
      </c>
      <c r="H227" s="82">
        <f t="shared" si="11"/>
        <v>2.785204991087344E-3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4.25" customHeight="1" x14ac:dyDescent="0.3">
      <c r="A228" s="6">
        <v>225</v>
      </c>
      <c r="B228" s="5" t="s">
        <v>20</v>
      </c>
      <c r="C228" s="5" t="s">
        <v>8</v>
      </c>
      <c r="D228" s="9" t="s">
        <v>63</v>
      </c>
      <c r="E228" s="83">
        <v>2.5464731347084291</v>
      </c>
      <c r="F228" s="84">
        <v>2</v>
      </c>
      <c r="G228" s="85">
        <f t="shared" si="10"/>
        <v>5.0929462694168583E-4</v>
      </c>
      <c r="H228" s="82">
        <f t="shared" si="11"/>
        <v>7.1301247771836016E-4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4.25" customHeight="1" x14ac:dyDescent="0.3">
      <c r="A229" s="6">
        <v>226</v>
      </c>
      <c r="B229" s="5" t="s">
        <v>17</v>
      </c>
      <c r="C229" s="5" t="s">
        <v>18</v>
      </c>
      <c r="D229" s="9" t="s">
        <v>98</v>
      </c>
      <c r="E229" s="83">
        <v>4.4563279857397502</v>
      </c>
      <c r="F229" s="84">
        <v>5</v>
      </c>
      <c r="G229" s="85">
        <f t="shared" si="10"/>
        <v>1.5597147950089127E-3</v>
      </c>
      <c r="H229" s="82">
        <f t="shared" si="11"/>
        <v>5.4590017825311924E-3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4.25" customHeight="1" x14ac:dyDescent="0.3">
      <c r="A230" s="6">
        <v>227</v>
      </c>
      <c r="B230" s="5" t="s">
        <v>17</v>
      </c>
      <c r="C230" s="5" t="s">
        <v>18</v>
      </c>
      <c r="D230" s="9" t="s">
        <v>98</v>
      </c>
      <c r="E230" s="83">
        <v>3.1830914183855361</v>
      </c>
      <c r="F230" s="84">
        <v>4</v>
      </c>
      <c r="G230" s="85">
        <f t="shared" si="10"/>
        <v>7.9577285459638415E-4</v>
      </c>
      <c r="H230" s="82">
        <f t="shared" si="11"/>
        <v>2.2281639928698753E-3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4.25" customHeight="1" x14ac:dyDescent="0.3">
      <c r="A231" s="6">
        <v>228</v>
      </c>
      <c r="B231" s="5" t="s">
        <v>16</v>
      </c>
      <c r="C231" s="5" t="s">
        <v>96</v>
      </c>
      <c r="D231" s="9" t="s">
        <v>100</v>
      </c>
      <c r="E231" s="83">
        <v>6.3661828367710722</v>
      </c>
      <c r="F231" s="84">
        <v>4</v>
      </c>
      <c r="G231" s="85">
        <f t="shared" si="10"/>
        <v>3.1830914183855366E-3</v>
      </c>
      <c r="H231" s="82">
        <f t="shared" si="11"/>
        <v>8.9126559714795012E-3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4.25" customHeight="1" x14ac:dyDescent="0.3">
      <c r="A232" s="6">
        <v>229</v>
      </c>
      <c r="B232" s="5" t="s">
        <v>17</v>
      </c>
      <c r="C232" s="5" t="s">
        <v>18</v>
      </c>
      <c r="D232" s="9" t="s">
        <v>98</v>
      </c>
      <c r="E232" s="83">
        <v>6.3661828367710722</v>
      </c>
      <c r="F232" s="84">
        <v>5</v>
      </c>
      <c r="G232" s="85">
        <f t="shared" si="10"/>
        <v>3.1830914183855366E-3</v>
      </c>
      <c r="H232" s="82">
        <f t="shared" si="11"/>
        <v>1.1140819964349376E-2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4.25" customHeight="1" x14ac:dyDescent="0.3">
      <c r="A233" s="6">
        <v>230</v>
      </c>
      <c r="B233" s="5" t="s">
        <v>7</v>
      </c>
      <c r="C233" s="5" t="s">
        <v>8</v>
      </c>
      <c r="D233" s="9" t="s">
        <v>66</v>
      </c>
      <c r="E233" s="83">
        <v>5.7295645530939652</v>
      </c>
      <c r="F233" s="84">
        <v>6</v>
      </c>
      <c r="G233" s="85">
        <f t="shared" si="10"/>
        <v>2.5783040488922848E-3</v>
      </c>
      <c r="H233" s="82">
        <f t="shared" si="11"/>
        <v>1.0828877005347593E-2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4.25" customHeight="1" x14ac:dyDescent="0.3">
      <c r="A234" s="6">
        <v>231</v>
      </c>
      <c r="B234" s="5" t="s">
        <v>7</v>
      </c>
      <c r="C234" s="5" t="s">
        <v>8</v>
      </c>
      <c r="D234" s="9" t="s">
        <v>66</v>
      </c>
      <c r="E234" s="83">
        <v>3.1830914183855361</v>
      </c>
      <c r="F234" s="84">
        <v>4</v>
      </c>
      <c r="G234" s="85">
        <f t="shared" si="10"/>
        <v>7.9577285459638415E-4</v>
      </c>
      <c r="H234" s="82">
        <f t="shared" si="11"/>
        <v>2.2281639928698753E-3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4.25" customHeight="1" x14ac:dyDescent="0.3">
      <c r="A235" s="6">
        <v>232</v>
      </c>
      <c r="B235" s="5" t="s">
        <v>20</v>
      </c>
      <c r="C235" s="5" t="s">
        <v>8</v>
      </c>
      <c r="D235" s="9" t="s">
        <v>63</v>
      </c>
      <c r="E235" s="83">
        <v>3.1830914183855361</v>
      </c>
      <c r="F235" s="84">
        <v>4</v>
      </c>
      <c r="G235" s="85">
        <f t="shared" si="10"/>
        <v>7.9577285459638415E-4</v>
      </c>
      <c r="H235" s="82">
        <f t="shared" si="11"/>
        <v>2.2281639928698753E-3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4.25" customHeight="1" x14ac:dyDescent="0.3">
      <c r="A236" s="6">
        <v>233</v>
      </c>
      <c r="B236" s="45" t="s">
        <v>111</v>
      </c>
      <c r="C236" s="49" t="s">
        <v>116</v>
      </c>
      <c r="D236" s="46" t="s">
        <v>117</v>
      </c>
      <c r="E236" s="83">
        <v>2.5464731347084291</v>
      </c>
      <c r="F236" s="84">
        <v>1</v>
      </c>
      <c r="G236" s="85">
        <f t="shared" si="10"/>
        <v>5.0929462694168583E-4</v>
      </c>
      <c r="H236" s="82">
        <f t="shared" si="11"/>
        <v>3.5650623885918008E-4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4.25" customHeight="1" x14ac:dyDescent="0.3">
      <c r="A237" s="6">
        <v>234</v>
      </c>
      <c r="B237" s="5" t="s">
        <v>20</v>
      </c>
      <c r="C237" s="5" t="s">
        <v>8</v>
      </c>
      <c r="D237" s="9" t="s">
        <v>63</v>
      </c>
      <c r="E237" s="83">
        <v>2.5464731347084291</v>
      </c>
      <c r="F237" s="84">
        <v>2</v>
      </c>
      <c r="G237" s="85">
        <f t="shared" si="10"/>
        <v>5.0929462694168583E-4</v>
      </c>
      <c r="H237" s="82">
        <f t="shared" si="11"/>
        <v>7.1301247771836016E-4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4.25" customHeight="1" x14ac:dyDescent="0.3">
      <c r="A238" s="6">
        <v>235</v>
      </c>
      <c r="B238" s="5" t="s">
        <v>17</v>
      </c>
      <c r="C238" s="5" t="s">
        <v>18</v>
      </c>
      <c r="D238" s="9" t="s">
        <v>98</v>
      </c>
      <c r="E238" s="83">
        <v>3.8197097020626432</v>
      </c>
      <c r="F238" s="84">
        <v>7</v>
      </c>
      <c r="G238" s="85">
        <f t="shared" si="10"/>
        <v>1.1459129106187928E-3</v>
      </c>
      <c r="H238" s="82">
        <f t="shared" si="11"/>
        <v>5.6149732620320849E-3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4.25" customHeight="1" x14ac:dyDescent="0.3">
      <c r="A239" s="6">
        <v>236</v>
      </c>
      <c r="B239" s="5" t="s">
        <v>17</v>
      </c>
      <c r="C239" s="5" t="s">
        <v>18</v>
      </c>
      <c r="D239" s="9" t="s">
        <v>98</v>
      </c>
      <c r="E239" s="83">
        <v>3.8197097020626432</v>
      </c>
      <c r="F239" s="84">
        <v>7</v>
      </c>
      <c r="G239" s="85">
        <f t="shared" si="10"/>
        <v>1.1459129106187928E-3</v>
      </c>
      <c r="H239" s="82">
        <f t="shared" si="11"/>
        <v>5.6149732620320849E-3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4.25" customHeight="1" x14ac:dyDescent="0.3">
      <c r="A240" s="6">
        <v>237</v>
      </c>
      <c r="B240" s="5" t="s">
        <v>16</v>
      </c>
      <c r="C240" s="5" t="s">
        <v>96</v>
      </c>
      <c r="D240" s="9" t="s">
        <v>100</v>
      </c>
      <c r="E240" s="83">
        <v>3.8197097020626432</v>
      </c>
      <c r="F240" s="84">
        <v>5</v>
      </c>
      <c r="G240" s="85">
        <f t="shared" si="10"/>
        <v>1.1459129106187928E-3</v>
      </c>
      <c r="H240" s="82">
        <f t="shared" si="11"/>
        <v>4.010695187165775E-3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4.25" customHeight="1" x14ac:dyDescent="0.3">
      <c r="A241" s="6">
        <v>238</v>
      </c>
      <c r="B241" s="5" t="s">
        <v>17</v>
      </c>
      <c r="C241" s="5" t="s">
        <v>18</v>
      </c>
      <c r="D241" s="9" t="s">
        <v>98</v>
      </c>
      <c r="E241" s="83">
        <v>4.4563279857397502</v>
      </c>
      <c r="F241" s="84">
        <v>6</v>
      </c>
      <c r="G241" s="85">
        <f t="shared" si="10"/>
        <v>1.5597147950089127E-3</v>
      </c>
      <c r="H241" s="82">
        <f t="shared" si="11"/>
        <v>6.5508021390374314E-3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4.25" customHeight="1" x14ac:dyDescent="0.3">
      <c r="A242" s="6">
        <v>239</v>
      </c>
      <c r="B242" s="5" t="s">
        <v>17</v>
      </c>
      <c r="C242" s="5" t="s">
        <v>18</v>
      </c>
      <c r="D242" s="9" t="s">
        <v>98</v>
      </c>
      <c r="E242" s="83">
        <v>4.4563279857397502</v>
      </c>
      <c r="F242" s="84">
        <v>6</v>
      </c>
      <c r="G242" s="85">
        <f t="shared" si="10"/>
        <v>1.5597147950089127E-3</v>
      </c>
      <c r="H242" s="82">
        <f t="shared" si="11"/>
        <v>6.5508021390374314E-3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4.25" customHeight="1" x14ac:dyDescent="0.3">
      <c r="A243" s="6">
        <v>240</v>
      </c>
      <c r="B243" s="5" t="s">
        <v>7</v>
      </c>
      <c r="C243" s="5" t="s">
        <v>8</v>
      </c>
      <c r="D243" s="9" t="s">
        <v>66</v>
      </c>
      <c r="E243" s="83">
        <v>3.8197097020626432</v>
      </c>
      <c r="F243" s="84">
        <v>4</v>
      </c>
      <c r="G243" s="85">
        <f t="shared" si="10"/>
        <v>1.1459129106187928E-3</v>
      </c>
      <c r="H243" s="82">
        <f t="shared" si="11"/>
        <v>3.20855614973262E-3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4.25" customHeight="1" x14ac:dyDescent="0.3">
      <c r="A244" s="6">
        <v>241</v>
      </c>
      <c r="B244" s="5" t="s">
        <v>7</v>
      </c>
      <c r="C244" s="5" t="s">
        <v>8</v>
      </c>
      <c r="D244" s="9" t="s">
        <v>66</v>
      </c>
      <c r="E244" s="83">
        <v>4.7746371275783037</v>
      </c>
      <c r="F244" s="84">
        <v>6</v>
      </c>
      <c r="G244" s="85">
        <f t="shared" si="10"/>
        <v>1.7904889228418637E-3</v>
      </c>
      <c r="H244" s="82">
        <f t="shared" si="11"/>
        <v>7.5200534759358286E-3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4.25" customHeight="1" x14ac:dyDescent="0.3">
      <c r="A245" s="6">
        <v>242</v>
      </c>
      <c r="B245" s="5" t="s">
        <v>17</v>
      </c>
      <c r="C245" s="5" t="s">
        <v>18</v>
      </c>
      <c r="D245" s="9" t="s">
        <v>98</v>
      </c>
      <c r="E245" s="83">
        <v>3.8197097020626432</v>
      </c>
      <c r="F245" s="84">
        <v>6</v>
      </c>
      <c r="G245" s="85">
        <f t="shared" si="10"/>
        <v>1.1459129106187928E-3</v>
      </c>
      <c r="H245" s="82">
        <f t="shared" si="11"/>
        <v>4.8128342245989299E-3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4.25" customHeight="1" x14ac:dyDescent="0.3">
      <c r="A246" s="6">
        <v>243</v>
      </c>
      <c r="B246" s="5" t="s">
        <v>17</v>
      </c>
      <c r="C246" s="5" t="s">
        <v>18</v>
      </c>
      <c r="D246" s="9" t="s">
        <v>98</v>
      </c>
      <c r="E246" s="83">
        <v>2.5464731347084291</v>
      </c>
      <c r="F246" s="84">
        <v>3</v>
      </c>
      <c r="G246" s="85">
        <f t="shared" si="10"/>
        <v>5.0929462694168583E-4</v>
      </c>
      <c r="H246" s="82">
        <f t="shared" si="11"/>
        <v>1.0695187165775401E-3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4.25" customHeight="1" x14ac:dyDescent="0.3">
      <c r="A247" s="6">
        <v>244</v>
      </c>
      <c r="B247" s="5" t="s">
        <v>17</v>
      </c>
      <c r="C247" s="5" t="s">
        <v>18</v>
      </c>
      <c r="D247" s="9" t="s">
        <v>98</v>
      </c>
      <c r="E247" s="83">
        <v>3.8197097020626432</v>
      </c>
      <c r="F247" s="84">
        <v>8</v>
      </c>
      <c r="G247" s="85">
        <f t="shared" si="10"/>
        <v>1.1459129106187928E-3</v>
      </c>
      <c r="H247" s="82">
        <f t="shared" si="11"/>
        <v>6.4171122994652399E-3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4.25" customHeight="1" x14ac:dyDescent="0.3">
      <c r="A248" s="6">
        <v>245</v>
      </c>
      <c r="B248" s="5" t="s">
        <v>17</v>
      </c>
      <c r="C248" s="5" t="s">
        <v>18</v>
      </c>
      <c r="D248" s="9" t="s">
        <v>98</v>
      </c>
      <c r="E248" s="83">
        <v>2.5464731347084291</v>
      </c>
      <c r="F248" s="84">
        <v>4</v>
      </c>
      <c r="G248" s="85">
        <f t="shared" si="10"/>
        <v>5.0929462694168583E-4</v>
      </c>
      <c r="H248" s="82">
        <f t="shared" si="11"/>
        <v>1.4260249554367203E-3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4.25" customHeight="1" x14ac:dyDescent="0.3">
      <c r="A249" s="6">
        <v>246</v>
      </c>
      <c r="B249" s="5" t="s">
        <v>17</v>
      </c>
      <c r="C249" s="5" t="s">
        <v>18</v>
      </c>
      <c r="D249" s="9" t="s">
        <v>98</v>
      </c>
      <c r="E249" s="83">
        <v>3.8197097020626432</v>
      </c>
      <c r="F249" s="84">
        <v>6</v>
      </c>
      <c r="G249" s="85">
        <f t="shared" si="10"/>
        <v>1.1459129106187928E-3</v>
      </c>
      <c r="H249" s="82">
        <f t="shared" si="11"/>
        <v>4.8128342245989299E-3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4.25" customHeight="1" x14ac:dyDescent="0.3">
      <c r="A250" s="6">
        <v>247</v>
      </c>
      <c r="B250" s="5" t="s">
        <v>7</v>
      </c>
      <c r="C250" s="5" t="s">
        <v>8</v>
      </c>
      <c r="D250" s="9" t="s">
        <v>66</v>
      </c>
      <c r="E250" s="83">
        <v>3.8197097020626432</v>
      </c>
      <c r="F250" s="84">
        <v>5</v>
      </c>
      <c r="G250" s="85">
        <f t="shared" si="10"/>
        <v>1.1459129106187928E-3</v>
      </c>
      <c r="H250" s="82">
        <f t="shared" si="11"/>
        <v>4.010695187165775E-3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4.25" customHeight="1" x14ac:dyDescent="0.3">
      <c r="A251" s="6">
        <v>248</v>
      </c>
      <c r="B251" s="5" t="s">
        <v>17</v>
      </c>
      <c r="C251" s="5" t="s">
        <v>18</v>
      </c>
      <c r="D251" s="9" t="s">
        <v>98</v>
      </c>
      <c r="E251" s="83">
        <v>3.8197097020626432</v>
      </c>
      <c r="F251" s="84">
        <v>4</v>
      </c>
      <c r="G251" s="85">
        <f t="shared" si="10"/>
        <v>1.1459129106187928E-3</v>
      </c>
      <c r="H251" s="82">
        <f t="shared" si="11"/>
        <v>3.20855614973262E-3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4.25" customHeight="1" x14ac:dyDescent="0.3">
      <c r="A252" s="6">
        <v>249</v>
      </c>
      <c r="B252" s="5" t="s">
        <v>17</v>
      </c>
      <c r="C252" s="5" t="s">
        <v>18</v>
      </c>
      <c r="D252" s="9" t="s">
        <v>98</v>
      </c>
      <c r="E252" s="83">
        <v>3.1830914183855361</v>
      </c>
      <c r="F252" s="84">
        <v>5</v>
      </c>
      <c r="G252" s="85">
        <f t="shared" si="10"/>
        <v>7.9577285459638415E-4</v>
      </c>
      <c r="H252" s="82">
        <f t="shared" si="11"/>
        <v>2.785204991087344E-3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4.25" customHeight="1" x14ac:dyDescent="0.3">
      <c r="A253" s="6">
        <v>250</v>
      </c>
      <c r="B253" s="5" t="s">
        <v>17</v>
      </c>
      <c r="C253" s="5" t="s">
        <v>18</v>
      </c>
      <c r="D253" s="9" t="s">
        <v>98</v>
      </c>
      <c r="E253" s="83">
        <v>3.1830914183855361</v>
      </c>
      <c r="F253" s="84">
        <v>5</v>
      </c>
      <c r="G253" s="85">
        <f t="shared" ref="G253:G306" si="12">((E253/100)^2)*0.7854</f>
        <v>7.9577285459638415E-4</v>
      </c>
      <c r="H253" s="82">
        <f t="shared" ref="H253:H306" si="13">((E253^2)*3.1416/40000)*F253*0.7</f>
        <v>2.785204991087344E-3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4.25" customHeight="1" x14ac:dyDescent="0.3">
      <c r="A254" s="6">
        <v>251</v>
      </c>
      <c r="B254" s="5" t="s">
        <v>16</v>
      </c>
      <c r="C254" s="5" t="s">
        <v>96</v>
      </c>
      <c r="D254" s="9" t="s">
        <v>100</v>
      </c>
      <c r="E254" s="83">
        <v>3.8197097020626432</v>
      </c>
      <c r="F254" s="84">
        <v>5</v>
      </c>
      <c r="G254" s="85">
        <f t="shared" si="12"/>
        <v>1.1459129106187928E-3</v>
      </c>
      <c r="H254" s="82">
        <f t="shared" si="13"/>
        <v>4.010695187165775E-3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4.25" customHeight="1" x14ac:dyDescent="0.3">
      <c r="A255" s="6">
        <v>252</v>
      </c>
      <c r="B255" s="5" t="s">
        <v>17</v>
      </c>
      <c r="C255" s="5" t="s">
        <v>18</v>
      </c>
      <c r="D255" s="9" t="s">
        <v>98</v>
      </c>
      <c r="E255" s="83">
        <v>3.1830914183855361</v>
      </c>
      <c r="F255" s="84">
        <v>5</v>
      </c>
      <c r="G255" s="85">
        <f t="shared" si="12"/>
        <v>7.9577285459638415E-4</v>
      </c>
      <c r="H255" s="82">
        <f t="shared" si="13"/>
        <v>2.785204991087344E-3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4.25" customHeight="1" x14ac:dyDescent="0.3">
      <c r="A256" s="6">
        <v>253</v>
      </c>
      <c r="B256" s="5" t="s">
        <v>17</v>
      </c>
      <c r="C256" s="5" t="s">
        <v>18</v>
      </c>
      <c r="D256" s="9" t="s">
        <v>98</v>
      </c>
      <c r="E256" s="83">
        <v>2.5464731347084291</v>
      </c>
      <c r="F256" s="84">
        <v>4</v>
      </c>
      <c r="G256" s="85">
        <f t="shared" si="12"/>
        <v>5.0929462694168583E-4</v>
      </c>
      <c r="H256" s="82">
        <f t="shared" si="13"/>
        <v>1.4260249554367203E-3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4.25" customHeight="1" x14ac:dyDescent="0.3">
      <c r="A257" s="6">
        <v>254</v>
      </c>
      <c r="B257" s="5" t="s">
        <v>17</v>
      </c>
      <c r="C257" s="5" t="s">
        <v>18</v>
      </c>
      <c r="D257" s="9" t="s">
        <v>98</v>
      </c>
      <c r="E257" s="83">
        <v>2.5464731347084291</v>
      </c>
      <c r="F257" s="84">
        <v>5</v>
      </c>
      <c r="G257" s="85">
        <f t="shared" si="12"/>
        <v>5.0929462694168583E-4</v>
      </c>
      <c r="H257" s="82">
        <f t="shared" si="13"/>
        <v>1.7825311942959001E-3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4.25" customHeight="1" x14ac:dyDescent="0.3">
      <c r="A258" s="6">
        <v>255</v>
      </c>
      <c r="B258" s="5" t="s">
        <v>17</v>
      </c>
      <c r="C258" s="5" t="s">
        <v>18</v>
      </c>
      <c r="D258" s="9" t="s">
        <v>98</v>
      </c>
      <c r="E258" s="83">
        <v>4.4563279857397502</v>
      </c>
      <c r="F258" s="84">
        <v>7</v>
      </c>
      <c r="G258" s="85">
        <f t="shared" si="12"/>
        <v>1.5597147950089127E-3</v>
      </c>
      <c r="H258" s="82">
        <f t="shared" si="13"/>
        <v>7.6426024955436687E-3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4.25" customHeight="1" x14ac:dyDescent="0.3">
      <c r="A259" s="6">
        <v>256</v>
      </c>
      <c r="B259" s="5" t="s">
        <v>16</v>
      </c>
      <c r="C259" s="5" t="s">
        <v>96</v>
      </c>
      <c r="D259" s="9" t="s">
        <v>100</v>
      </c>
      <c r="E259" s="83">
        <v>5.7295645530939652</v>
      </c>
      <c r="F259" s="84">
        <v>6</v>
      </c>
      <c r="G259" s="85">
        <f t="shared" si="12"/>
        <v>2.5783040488922848E-3</v>
      </c>
      <c r="H259" s="82">
        <f t="shared" si="13"/>
        <v>1.0828877005347593E-2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4.25" customHeight="1" x14ac:dyDescent="0.3">
      <c r="A260" s="6">
        <v>257</v>
      </c>
      <c r="B260" s="5" t="s">
        <v>16</v>
      </c>
      <c r="C260" s="5" t="s">
        <v>96</v>
      </c>
      <c r="D260" s="9" t="s">
        <v>100</v>
      </c>
      <c r="E260" s="83">
        <v>3.1830914183855361</v>
      </c>
      <c r="F260" s="84">
        <v>4</v>
      </c>
      <c r="G260" s="85">
        <f t="shared" si="12"/>
        <v>7.9577285459638415E-4</v>
      </c>
      <c r="H260" s="82">
        <f t="shared" si="13"/>
        <v>2.2281639928698753E-3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4.25" customHeight="1" x14ac:dyDescent="0.3">
      <c r="A261" s="6">
        <v>258</v>
      </c>
      <c r="B261" s="5" t="s">
        <v>16</v>
      </c>
      <c r="C261" s="5" t="s">
        <v>96</v>
      </c>
      <c r="D261" s="9" t="s">
        <v>100</v>
      </c>
      <c r="E261" s="83">
        <v>4.4563279857397502</v>
      </c>
      <c r="F261" s="84">
        <v>4</v>
      </c>
      <c r="G261" s="85">
        <f t="shared" si="12"/>
        <v>1.5597147950089127E-3</v>
      </c>
      <c r="H261" s="82">
        <f t="shared" si="13"/>
        <v>4.3672014260249543E-3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4.25" customHeight="1" x14ac:dyDescent="0.3">
      <c r="A262" s="6">
        <v>259</v>
      </c>
      <c r="B262" s="5" t="s">
        <v>16</v>
      </c>
      <c r="C262" s="5" t="s">
        <v>96</v>
      </c>
      <c r="D262" s="9" t="s">
        <v>100</v>
      </c>
      <c r="E262" s="83">
        <v>4.7746371275783037</v>
      </c>
      <c r="F262" s="84">
        <v>4</v>
      </c>
      <c r="G262" s="85">
        <f t="shared" si="12"/>
        <v>1.7904889228418637E-3</v>
      </c>
      <c r="H262" s="82">
        <f t="shared" si="13"/>
        <v>5.0133689839572185E-3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4.25" customHeight="1" x14ac:dyDescent="0.3">
      <c r="A263" s="6">
        <v>260</v>
      </c>
      <c r="B263" s="5" t="s">
        <v>16</v>
      </c>
      <c r="C263" s="5" t="s">
        <v>96</v>
      </c>
      <c r="D263" s="9" t="s">
        <v>100</v>
      </c>
      <c r="E263" s="83">
        <v>3.1830914183855361</v>
      </c>
      <c r="F263" s="84">
        <v>3</v>
      </c>
      <c r="G263" s="85">
        <f t="shared" si="12"/>
        <v>7.9577285459638415E-4</v>
      </c>
      <c r="H263" s="82">
        <f t="shared" si="13"/>
        <v>1.6711229946524062E-3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4.25" customHeight="1" x14ac:dyDescent="0.3">
      <c r="A264" s="6">
        <v>261</v>
      </c>
      <c r="B264" s="5" t="s">
        <v>17</v>
      </c>
      <c r="C264" s="5" t="s">
        <v>18</v>
      </c>
      <c r="D264" s="9" t="s">
        <v>98</v>
      </c>
      <c r="E264" s="83">
        <v>3.8197097020626432</v>
      </c>
      <c r="F264" s="84">
        <v>4</v>
      </c>
      <c r="G264" s="85">
        <f t="shared" si="12"/>
        <v>1.1459129106187928E-3</v>
      </c>
      <c r="H264" s="82">
        <f t="shared" si="13"/>
        <v>3.20855614973262E-3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4.25" customHeight="1" x14ac:dyDescent="0.3">
      <c r="A265" s="6">
        <v>262</v>
      </c>
      <c r="B265" s="5" t="s">
        <v>16</v>
      </c>
      <c r="C265" s="5" t="s">
        <v>96</v>
      </c>
      <c r="D265" s="9" t="s">
        <v>100</v>
      </c>
      <c r="E265" s="83">
        <v>3.1830914183855361</v>
      </c>
      <c r="F265" s="84">
        <v>3</v>
      </c>
      <c r="G265" s="85">
        <f t="shared" si="12"/>
        <v>7.9577285459638415E-4</v>
      </c>
      <c r="H265" s="82">
        <f t="shared" si="13"/>
        <v>1.6711229946524062E-3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4.25" customHeight="1" x14ac:dyDescent="0.3">
      <c r="A266" s="6">
        <v>263</v>
      </c>
      <c r="B266" s="5" t="s">
        <v>16</v>
      </c>
      <c r="C266" s="5" t="s">
        <v>96</v>
      </c>
      <c r="D266" s="9" t="s">
        <v>100</v>
      </c>
      <c r="E266" s="83">
        <v>3.1830914183855361</v>
      </c>
      <c r="F266" s="84">
        <v>4</v>
      </c>
      <c r="G266" s="85">
        <f t="shared" si="12"/>
        <v>7.9577285459638415E-4</v>
      </c>
      <c r="H266" s="82">
        <f t="shared" si="13"/>
        <v>2.2281639928698753E-3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4.25" customHeight="1" x14ac:dyDescent="0.3">
      <c r="A267" s="6">
        <v>264</v>
      </c>
      <c r="B267" s="5" t="s">
        <v>17</v>
      </c>
      <c r="C267" s="5" t="s">
        <v>18</v>
      </c>
      <c r="D267" s="9" t="s">
        <v>98</v>
      </c>
      <c r="E267" s="83">
        <v>6.3661828367710722</v>
      </c>
      <c r="F267" s="84">
        <v>5</v>
      </c>
      <c r="G267" s="85">
        <f t="shared" si="12"/>
        <v>3.1830914183855366E-3</v>
      </c>
      <c r="H267" s="82">
        <f t="shared" si="13"/>
        <v>1.1140819964349376E-2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4.25" customHeight="1" x14ac:dyDescent="0.3">
      <c r="A268" s="6">
        <v>265</v>
      </c>
      <c r="B268" s="5" t="s">
        <v>17</v>
      </c>
      <c r="C268" s="5" t="s">
        <v>18</v>
      </c>
      <c r="D268" s="9" t="s">
        <v>98</v>
      </c>
      <c r="E268" s="83">
        <v>7.9577285459638398</v>
      </c>
      <c r="F268" s="84">
        <v>4</v>
      </c>
      <c r="G268" s="85">
        <f t="shared" si="12"/>
        <v>4.9735803412273996E-3</v>
      </c>
      <c r="H268" s="82">
        <f t="shared" si="13"/>
        <v>1.3926024955436718E-2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4.25" customHeight="1" x14ac:dyDescent="0.3">
      <c r="A269" s="6">
        <v>266</v>
      </c>
      <c r="B269" s="5" t="s">
        <v>16</v>
      </c>
      <c r="C269" s="5" t="s">
        <v>96</v>
      </c>
      <c r="D269" s="9" t="s">
        <v>100</v>
      </c>
      <c r="E269" s="83">
        <v>5.0929462694168581</v>
      </c>
      <c r="F269" s="84">
        <v>4</v>
      </c>
      <c r="G269" s="85">
        <f t="shared" si="12"/>
        <v>2.0371785077667433E-3</v>
      </c>
      <c r="H269" s="82">
        <f t="shared" si="13"/>
        <v>5.7040998217468813E-3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4.25" customHeight="1" x14ac:dyDescent="0.3">
      <c r="A270" s="6">
        <v>267</v>
      </c>
      <c r="B270" s="5" t="s">
        <v>16</v>
      </c>
      <c r="C270" s="5" t="s">
        <v>96</v>
      </c>
      <c r="D270" s="9" t="s">
        <v>100</v>
      </c>
      <c r="E270" s="83">
        <v>3.8197097020626432</v>
      </c>
      <c r="F270" s="84">
        <v>5</v>
      </c>
      <c r="G270" s="85">
        <f t="shared" si="12"/>
        <v>1.1459129106187928E-3</v>
      </c>
      <c r="H270" s="82">
        <f t="shared" si="13"/>
        <v>4.010695187165775E-3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4.25" customHeight="1" x14ac:dyDescent="0.3">
      <c r="A271" s="6">
        <v>268</v>
      </c>
      <c r="B271" s="5" t="s">
        <v>16</v>
      </c>
      <c r="C271" s="5" t="s">
        <v>96</v>
      </c>
      <c r="D271" s="9" t="s">
        <v>100</v>
      </c>
      <c r="E271" s="83">
        <v>4.4563279857397502</v>
      </c>
      <c r="F271" s="84">
        <v>3</v>
      </c>
      <c r="G271" s="85">
        <f t="shared" si="12"/>
        <v>1.5597147950089127E-3</v>
      </c>
      <c r="H271" s="82">
        <f t="shared" si="13"/>
        <v>3.2754010695187157E-3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4.25" customHeight="1" x14ac:dyDescent="0.3">
      <c r="A272" s="6">
        <v>269</v>
      </c>
      <c r="B272" s="5" t="s">
        <v>20</v>
      </c>
      <c r="C272" s="5" t="s">
        <v>8</v>
      </c>
      <c r="D272" s="9" t="s">
        <v>63</v>
      </c>
      <c r="E272" s="83">
        <v>3.1830914183855361</v>
      </c>
      <c r="F272" s="84">
        <v>5</v>
      </c>
      <c r="G272" s="85">
        <f t="shared" si="12"/>
        <v>7.9577285459638415E-4</v>
      </c>
      <c r="H272" s="82">
        <f t="shared" si="13"/>
        <v>2.785204991087344E-3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4.25" customHeight="1" x14ac:dyDescent="0.3">
      <c r="A273" s="6">
        <v>270</v>
      </c>
      <c r="B273" s="5" t="s">
        <v>20</v>
      </c>
      <c r="C273" s="5" t="s">
        <v>8</v>
      </c>
      <c r="D273" s="9" t="s">
        <v>63</v>
      </c>
      <c r="E273" s="83">
        <v>2.5464731347084291</v>
      </c>
      <c r="F273" s="84">
        <v>2</v>
      </c>
      <c r="G273" s="85">
        <f t="shared" si="12"/>
        <v>5.0929462694168583E-4</v>
      </c>
      <c r="H273" s="82">
        <f t="shared" si="13"/>
        <v>7.1301247771836016E-4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4.25" customHeight="1" x14ac:dyDescent="0.3">
      <c r="A274" s="6">
        <v>271</v>
      </c>
      <c r="B274" s="5" t="s">
        <v>17</v>
      </c>
      <c r="C274" s="5" t="s">
        <v>18</v>
      </c>
      <c r="D274" s="9" t="s">
        <v>98</v>
      </c>
      <c r="E274" s="83">
        <v>4.4563279857397502</v>
      </c>
      <c r="F274" s="84">
        <v>5</v>
      </c>
      <c r="G274" s="85">
        <f t="shared" si="12"/>
        <v>1.5597147950089127E-3</v>
      </c>
      <c r="H274" s="82">
        <f t="shared" si="13"/>
        <v>5.4590017825311924E-3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4.25" customHeight="1" x14ac:dyDescent="0.3">
      <c r="A275" s="6">
        <v>272</v>
      </c>
      <c r="B275" s="5" t="s">
        <v>17</v>
      </c>
      <c r="C275" s="5" t="s">
        <v>18</v>
      </c>
      <c r="D275" s="9" t="s">
        <v>98</v>
      </c>
      <c r="E275" s="83">
        <v>3.1830914183855361</v>
      </c>
      <c r="F275" s="84">
        <v>4</v>
      </c>
      <c r="G275" s="85">
        <f t="shared" si="12"/>
        <v>7.9577285459638415E-4</v>
      </c>
      <c r="H275" s="82">
        <f t="shared" si="13"/>
        <v>2.2281639928698753E-3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4.25" customHeight="1" x14ac:dyDescent="0.3">
      <c r="A276" s="6">
        <v>273</v>
      </c>
      <c r="B276" s="5" t="s">
        <v>16</v>
      </c>
      <c r="C276" s="5" t="s">
        <v>96</v>
      </c>
      <c r="D276" s="9" t="s">
        <v>100</v>
      </c>
      <c r="E276" s="83">
        <v>6.3661828367710722</v>
      </c>
      <c r="F276" s="84">
        <v>4</v>
      </c>
      <c r="G276" s="85">
        <f t="shared" si="12"/>
        <v>3.1830914183855366E-3</v>
      </c>
      <c r="H276" s="82">
        <f t="shared" si="13"/>
        <v>8.9126559714795012E-3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4.25" customHeight="1" x14ac:dyDescent="0.3">
      <c r="A277" s="6">
        <v>274</v>
      </c>
      <c r="B277" s="5" t="s">
        <v>17</v>
      </c>
      <c r="C277" s="5" t="s">
        <v>18</v>
      </c>
      <c r="D277" s="9" t="s">
        <v>98</v>
      </c>
      <c r="E277" s="83">
        <v>6.3661828367710722</v>
      </c>
      <c r="F277" s="84">
        <v>5</v>
      </c>
      <c r="G277" s="85">
        <f t="shared" si="12"/>
        <v>3.1830914183855366E-3</v>
      </c>
      <c r="H277" s="82">
        <f t="shared" si="13"/>
        <v>1.1140819964349376E-2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4.25" customHeight="1" x14ac:dyDescent="0.3">
      <c r="A278" s="6">
        <v>275</v>
      </c>
      <c r="B278" s="5" t="s">
        <v>7</v>
      </c>
      <c r="C278" s="5" t="s">
        <v>8</v>
      </c>
      <c r="D278" s="9" t="s">
        <v>66</v>
      </c>
      <c r="E278" s="83">
        <v>5.7295645530939652</v>
      </c>
      <c r="F278" s="84">
        <v>6</v>
      </c>
      <c r="G278" s="85">
        <f t="shared" si="12"/>
        <v>2.5783040488922848E-3</v>
      </c>
      <c r="H278" s="82">
        <f t="shared" si="13"/>
        <v>1.0828877005347593E-2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4.25" customHeight="1" x14ac:dyDescent="0.3">
      <c r="A279" s="6">
        <v>276</v>
      </c>
      <c r="B279" s="5" t="s">
        <v>7</v>
      </c>
      <c r="C279" s="5" t="s">
        <v>8</v>
      </c>
      <c r="D279" s="9" t="s">
        <v>66</v>
      </c>
      <c r="E279" s="83">
        <v>3.1830914183855361</v>
      </c>
      <c r="F279" s="84">
        <v>4</v>
      </c>
      <c r="G279" s="85">
        <f t="shared" si="12"/>
        <v>7.9577285459638415E-4</v>
      </c>
      <c r="H279" s="82">
        <f t="shared" si="13"/>
        <v>2.2281639928698753E-3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4.25" customHeight="1" x14ac:dyDescent="0.3">
      <c r="A280" s="6">
        <v>277</v>
      </c>
      <c r="B280" s="5" t="s">
        <v>20</v>
      </c>
      <c r="C280" s="5" t="s">
        <v>8</v>
      </c>
      <c r="D280" s="9" t="s">
        <v>63</v>
      </c>
      <c r="E280" s="83">
        <v>3.1830914183855361</v>
      </c>
      <c r="F280" s="84">
        <v>4</v>
      </c>
      <c r="G280" s="85">
        <f t="shared" si="12"/>
        <v>7.9577285459638415E-4</v>
      </c>
      <c r="H280" s="82">
        <f t="shared" si="13"/>
        <v>2.2281639928698753E-3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4.25" customHeight="1" x14ac:dyDescent="0.3">
      <c r="A281" s="6">
        <v>278</v>
      </c>
      <c r="B281" s="45" t="s">
        <v>111</v>
      </c>
      <c r="C281" s="49" t="s">
        <v>116</v>
      </c>
      <c r="D281" s="46" t="s">
        <v>117</v>
      </c>
      <c r="E281" s="83">
        <v>2.5464731347084291</v>
      </c>
      <c r="F281" s="84">
        <v>1</v>
      </c>
      <c r="G281" s="85">
        <f t="shared" si="12"/>
        <v>5.0929462694168583E-4</v>
      </c>
      <c r="H281" s="82">
        <f t="shared" si="13"/>
        <v>3.5650623885918008E-4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4.25" customHeight="1" x14ac:dyDescent="0.3">
      <c r="A282" s="6">
        <v>279</v>
      </c>
      <c r="B282" s="5" t="s">
        <v>20</v>
      </c>
      <c r="C282" s="5" t="s">
        <v>8</v>
      </c>
      <c r="D282" s="9" t="s">
        <v>63</v>
      </c>
      <c r="E282" s="83">
        <v>2.5464731347084291</v>
      </c>
      <c r="F282" s="84">
        <v>2</v>
      </c>
      <c r="G282" s="85">
        <f t="shared" si="12"/>
        <v>5.0929462694168583E-4</v>
      </c>
      <c r="H282" s="82">
        <f t="shared" si="13"/>
        <v>7.1301247771836016E-4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4.25" customHeight="1" x14ac:dyDescent="0.3">
      <c r="A283" s="6">
        <v>280</v>
      </c>
      <c r="B283" s="5" t="s">
        <v>17</v>
      </c>
      <c r="C283" s="5" t="s">
        <v>18</v>
      </c>
      <c r="D283" s="9" t="s">
        <v>98</v>
      </c>
      <c r="E283" s="83">
        <v>3.8197097020626432</v>
      </c>
      <c r="F283" s="84">
        <v>7</v>
      </c>
      <c r="G283" s="85">
        <f t="shared" si="12"/>
        <v>1.1459129106187928E-3</v>
      </c>
      <c r="H283" s="82">
        <f t="shared" si="13"/>
        <v>5.6149732620320849E-3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4.25" customHeight="1" x14ac:dyDescent="0.3">
      <c r="A284" s="6">
        <v>281</v>
      </c>
      <c r="B284" s="5" t="s">
        <v>17</v>
      </c>
      <c r="C284" s="5" t="s">
        <v>18</v>
      </c>
      <c r="D284" s="9" t="s">
        <v>98</v>
      </c>
      <c r="E284" s="83">
        <v>3.8197097020626432</v>
      </c>
      <c r="F284" s="84">
        <v>7</v>
      </c>
      <c r="G284" s="85">
        <f t="shared" si="12"/>
        <v>1.1459129106187928E-3</v>
      </c>
      <c r="H284" s="82">
        <f t="shared" si="13"/>
        <v>5.6149732620320849E-3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4.25" customHeight="1" x14ac:dyDescent="0.3">
      <c r="A285" s="6">
        <v>282</v>
      </c>
      <c r="B285" s="5" t="s">
        <v>16</v>
      </c>
      <c r="C285" s="5" t="s">
        <v>96</v>
      </c>
      <c r="D285" s="9" t="s">
        <v>100</v>
      </c>
      <c r="E285" s="83">
        <v>3.8197097020626432</v>
      </c>
      <c r="F285" s="84">
        <v>5</v>
      </c>
      <c r="G285" s="85">
        <f t="shared" si="12"/>
        <v>1.1459129106187928E-3</v>
      </c>
      <c r="H285" s="82">
        <f t="shared" si="13"/>
        <v>4.010695187165775E-3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4.25" customHeight="1" x14ac:dyDescent="0.3">
      <c r="A286" s="6">
        <v>283</v>
      </c>
      <c r="B286" s="5" t="s">
        <v>17</v>
      </c>
      <c r="C286" s="5" t="s">
        <v>18</v>
      </c>
      <c r="D286" s="9" t="s">
        <v>98</v>
      </c>
      <c r="E286" s="83">
        <v>4.4563279857397502</v>
      </c>
      <c r="F286" s="84">
        <v>6</v>
      </c>
      <c r="G286" s="85">
        <f t="shared" si="12"/>
        <v>1.5597147950089127E-3</v>
      </c>
      <c r="H286" s="82">
        <f t="shared" si="13"/>
        <v>6.5508021390374314E-3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4.25" customHeight="1" x14ac:dyDescent="0.3">
      <c r="A287" s="6">
        <v>284</v>
      </c>
      <c r="B287" s="5" t="s">
        <v>17</v>
      </c>
      <c r="C287" s="5" t="s">
        <v>18</v>
      </c>
      <c r="D287" s="9" t="s">
        <v>98</v>
      </c>
      <c r="E287" s="83">
        <v>4.4563279857397502</v>
      </c>
      <c r="F287" s="84">
        <v>6</v>
      </c>
      <c r="G287" s="85">
        <f t="shared" si="12"/>
        <v>1.5597147950089127E-3</v>
      </c>
      <c r="H287" s="82">
        <f t="shared" si="13"/>
        <v>6.5508021390374314E-3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4.25" customHeight="1" x14ac:dyDescent="0.3">
      <c r="A288" s="6">
        <v>285</v>
      </c>
      <c r="B288" s="5" t="s">
        <v>7</v>
      </c>
      <c r="C288" s="5" t="s">
        <v>8</v>
      </c>
      <c r="D288" s="9" t="s">
        <v>66</v>
      </c>
      <c r="E288" s="83">
        <v>3.8197097020626432</v>
      </c>
      <c r="F288" s="84">
        <v>4</v>
      </c>
      <c r="G288" s="85">
        <f t="shared" si="12"/>
        <v>1.1459129106187928E-3</v>
      </c>
      <c r="H288" s="82">
        <f t="shared" si="13"/>
        <v>3.20855614973262E-3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4.25" customHeight="1" x14ac:dyDescent="0.3">
      <c r="A289" s="6">
        <v>286</v>
      </c>
      <c r="B289" s="5" t="s">
        <v>7</v>
      </c>
      <c r="C289" s="5" t="s">
        <v>8</v>
      </c>
      <c r="D289" s="9" t="s">
        <v>66</v>
      </c>
      <c r="E289" s="83">
        <v>4.7746371275783037</v>
      </c>
      <c r="F289" s="84">
        <v>6</v>
      </c>
      <c r="G289" s="85">
        <f t="shared" si="12"/>
        <v>1.7904889228418637E-3</v>
      </c>
      <c r="H289" s="82">
        <f t="shared" si="13"/>
        <v>7.5200534759358286E-3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4.25" customHeight="1" x14ac:dyDescent="0.3">
      <c r="A290" s="6">
        <v>287</v>
      </c>
      <c r="B290" s="5" t="s">
        <v>17</v>
      </c>
      <c r="C290" s="5" t="s">
        <v>18</v>
      </c>
      <c r="D290" s="9" t="s">
        <v>98</v>
      </c>
      <c r="E290" s="83">
        <v>3.8197097020626432</v>
      </c>
      <c r="F290" s="84">
        <v>6</v>
      </c>
      <c r="G290" s="85">
        <f t="shared" si="12"/>
        <v>1.1459129106187928E-3</v>
      </c>
      <c r="H290" s="82">
        <f t="shared" si="13"/>
        <v>4.8128342245989299E-3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4.25" customHeight="1" x14ac:dyDescent="0.3">
      <c r="A291" s="6">
        <v>288</v>
      </c>
      <c r="B291" s="5" t="s">
        <v>17</v>
      </c>
      <c r="C291" s="5" t="s">
        <v>18</v>
      </c>
      <c r="D291" s="9" t="s">
        <v>98</v>
      </c>
      <c r="E291" s="83">
        <v>2.5464731347084291</v>
      </c>
      <c r="F291" s="84">
        <v>3</v>
      </c>
      <c r="G291" s="85">
        <f t="shared" si="12"/>
        <v>5.0929462694168583E-4</v>
      </c>
      <c r="H291" s="82">
        <f t="shared" si="13"/>
        <v>1.0695187165775401E-3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4.25" customHeight="1" x14ac:dyDescent="0.3">
      <c r="A292" s="6">
        <v>289</v>
      </c>
      <c r="B292" s="5" t="s">
        <v>17</v>
      </c>
      <c r="C292" s="5" t="s">
        <v>18</v>
      </c>
      <c r="D292" s="9" t="s">
        <v>98</v>
      </c>
      <c r="E292" s="83">
        <v>3.8197097020626432</v>
      </c>
      <c r="F292" s="84">
        <v>8</v>
      </c>
      <c r="G292" s="85">
        <f t="shared" si="12"/>
        <v>1.1459129106187928E-3</v>
      </c>
      <c r="H292" s="82">
        <f t="shared" si="13"/>
        <v>6.4171122994652399E-3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4.25" customHeight="1" x14ac:dyDescent="0.3">
      <c r="A293" s="6">
        <v>290</v>
      </c>
      <c r="B293" s="5" t="s">
        <v>17</v>
      </c>
      <c r="C293" s="5" t="s">
        <v>18</v>
      </c>
      <c r="D293" s="9" t="s">
        <v>98</v>
      </c>
      <c r="E293" s="83">
        <v>2.5464731347084291</v>
      </c>
      <c r="F293" s="84">
        <v>4</v>
      </c>
      <c r="G293" s="85">
        <f t="shared" si="12"/>
        <v>5.0929462694168583E-4</v>
      </c>
      <c r="H293" s="82">
        <f t="shared" si="13"/>
        <v>1.4260249554367203E-3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4.25" customHeight="1" x14ac:dyDescent="0.3">
      <c r="A294" s="6">
        <v>291</v>
      </c>
      <c r="B294" s="5" t="s">
        <v>17</v>
      </c>
      <c r="C294" s="5" t="s">
        <v>18</v>
      </c>
      <c r="D294" s="9" t="s">
        <v>98</v>
      </c>
      <c r="E294" s="83">
        <v>3.8197097020626432</v>
      </c>
      <c r="F294" s="84">
        <v>6</v>
      </c>
      <c r="G294" s="85">
        <f t="shared" si="12"/>
        <v>1.1459129106187928E-3</v>
      </c>
      <c r="H294" s="82">
        <f t="shared" si="13"/>
        <v>4.8128342245989299E-3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4.25" customHeight="1" x14ac:dyDescent="0.3">
      <c r="A295" s="6">
        <v>292</v>
      </c>
      <c r="B295" s="5" t="s">
        <v>7</v>
      </c>
      <c r="C295" s="5" t="s">
        <v>8</v>
      </c>
      <c r="D295" s="9" t="s">
        <v>66</v>
      </c>
      <c r="E295" s="83">
        <v>3.8197097020626432</v>
      </c>
      <c r="F295" s="84">
        <v>5</v>
      </c>
      <c r="G295" s="85">
        <f t="shared" si="12"/>
        <v>1.1459129106187928E-3</v>
      </c>
      <c r="H295" s="82">
        <f t="shared" si="13"/>
        <v>4.010695187165775E-3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4.25" customHeight="1" x14ac:dyDescent="0.3">
      <c r="A296" s="6">
        <v>293</v>
      </c>
      <c r="B296" s="5" t="s">
        <v>17</v>
      </c>
      <c r="C296" s="5" t="s">
        <v>18</v>
      </c>
      <c r="D296" s="9" t="s">
        <v>98</v>
      </c>
      <c r="E296" s="83">
        <v>3.8197097020626432</v>
      </c>
      <c r="F296" s="84">
        <v>4</v>
      </c>
      <c r="G296" s="85">
        <f t="shared" si="12"/>
        <v>1.1459129106187928E-3</v>
      </c>
      <c r="H296" s="82">
        <f t="shared" si="13"/>
        <v>3.20855614973262E-3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4.25" customHeight="1" x14ac:dyDescent="0.3">
      <c r="A297" s="6">
        <v>294</v>
      </c>
      <c r="B297" s="5" t="s">
        <v>17</v>
      </c>
      <c r="C297" s="5" t="s">
        <v>18</v>
      </c>
      <c r="D297" s="9" t="s">
        <v>98</v>
      </c>
      <c r="E297" s="83">
        <v>3.1830914183855361</v>
      </c>
      <c r="F297" s="84">
        <v>5</v>
      </c>
      <c r="G297" s="85">
        <f t="shared" si="12"/>
        <v>7.9577285459638415E-4</v>
      </c>
      <c r="H297" s="82">
        <f t="shared" si="13"/>
        <v>2.785204991087344E-3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4.25" customHeight="1" x14ac:dyDescent="0.3">
      <c r="A298" s="6">
        <v>295</v>
      </c>
      <c r="B298" s="5" t="s">
        <v>17</v>
      </c>
      <c r="C298" s="5" t="s">
        <v>18</v>
      </c>
      <c r="D298" s="9" t="s">
        <v>98</v>
      </c>
      <c r="E298" s="83">
        <v>3.1830914183855361</v>
      </c>
      <c r="F298" s="84">
        <v>5</v>
      </c>
      <c r="G298" s="85">
        <f t="shared" si="12"/>
        <v>7.9577285459638415E-4</v>
      </c>
      <c r="H298" s="82">
        <f t="shared" si="13"/>
        <v>2.785204991087344E-3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4.25" customHeight="1" x14ac:dyDescent="0.3">
      <c r="A299" s="6">
        <v>296</v>
      </c>
      <c r="B299" s="5" t="s">
        <v>16</v>
      </c>
      <c r="C299" s="5" t="s">
        <v>96</v>
      </c>
      <c r="D299" s="9" t="s">
        <v>100</v>
      </c>
      <c r="E299" s="83">
        <v>3.8197097020626432</v>
      </c>
      <c r="F299" s="84">
        <v>5</v>
      </c>
      <c r="G299" s="85">
        <f t="shared" si="12"/>
        <v>1.1459129106187928E-3</v>
      </c>
      <c r="H299" s="82">
        <f t="shared" si="13"/>
        <v>4.010695187165775E-3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4.25" customHeight="1" x14ac:dyDescent="0.3">
      <c r="A300" s="6">
        <v>297</v>
      </c>
      <c r="B300" s="5" t="s">
        <v>17</v>
      </c>
      <c r="C300" s="5" t="s">
        <v>18</v>
      </c>
      <c r="D300" s="9" t="s">
        <v>98</v>
      </c>
      <c r="E300" s="83">
        <v>3.1830914183855361</v>
      </c>
      <c r="F300" s="84">
        <v>5</v>
      </c>
      <c r="G300" s="85">
        <f t="shared" si="12"/>
        <v>7.9577285459638415E-4</v>
      </c>
      <c r="H300" s="82">
        <f t="shared" si="13"/>
        <v>2.785204991087344E-3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4.25" customHeight="1" x14ac:dyDescent="0.3">
      <c r="A301" s="6">
        <v>298</v>
      </c>
      <c r="B301" s="5" t="s">
        <v>17</v>
      </c>
      <c r="C301" s="5" t="s">
        <v>18</v>
      </c>
      <c r="D301" s="9" t="s">
        <v>98</v>
      </c>
      <c r="E301" s="83">
        <v>2.5464731347084291</v>
      </c>
      <c r="F301" s="84">
        <v>4</v>
      </c>
      <c r="G301" s="85">
        <f t="shared" si="12"/>
        <v>5.0929462694168583E-4</v>
      </c>
      <c r="H301" s="82">
        <f t="shared" si="13"/>
        <v>1.4260249554367203E-3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4.25" customHeight="1" x14ac:dyDescent="0.3">
      <c r="A302" s="6">
        <v>299</v>
      </c>
      <c r="B302" s="5" t="s">
        <v>17</v>
      </c>
      <c r="C302" s="5" t="s">
        <v>18</v>
      </c>
      <c r="D302" s="9" t="s">
        <v>98</v>
      </c>
      <c r="E302" s="83">
        <v>2.5464731347084291</v>
      </c>
      <c r="F302" s="84">
        <v>5</v>
      </c>
      <c r="G302" s="85">
        <f t="shared" si="12"/>
        <v>5.0929462694168583E-4</v>
      </c>
      <c r="H302" s="82">
        <f t="shared" si="13"/>
        <v>1.7825311942959001E-3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4.25" customHeight="1" x14ac:dyDescent="0.3">
      <c r="A303" s="6">
        <v>300</v>
      </c>
      <c r="B303" s="5" t="s">
        <v>17</v>
      </c>
      <c r="C303" s="5" t="s">
        <v>18</v>
      </c>
      <c r="D303" s="9" t="s">
        <v>98</v>
      </c>
      <c r="E303" s="83">
        <v>4.4563279857397502</v>
      </c>
      <c r="F303" s="84">
        <v>7</v>
      </c>
      <c r="G303" s="85">
        <f t="shared" si="12"/>
        <v>1.5597147950089127E-3</v>
      </c>
      <c r="H303" s="82">
        <f t="shared" si="13"/>
        <v>7.6426024955436687E-3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4.25" customHeight="1" x14ac:dyDescent="0.3">
      <c r="A304" s="6">
        <v>301</v>
      </c>
      <c r="B304" s="5" t="s">
        <v>16</v>
      </c>
      <c r="C304" s="5" t="s">
        <v>96</v>
      </c>
      <c r="D304" s="9" t="s">
        <v>100</v>
      </c>
      <c r="E304" s="83">
        <v>5.7295645530939652</v>
      </c>
      <c r="F304" s="84">
        <v>6</v>
      </c>
      <c r="G304" s="85">
        <f t="shared" si="12"/>
        <v>2.5783040488922848E-3</v>
      </c>
      <c r="H304" s="82">
        <f t="shared" si="13"/>
        <v>1.0828877005347593E-2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4.25" customHeight="1" x14ac:dyDescent="0.3">
      <c r="A305" s="6">
        <v>302</v>
      </c>
      <c r="B305" s="5" t="s">
        <v>17</v>
      </c>
      <c r="C305" s="5" t="s">
        <v>18</v>
      </c>
      <c r="D305" s="9" t="s">
        <v>98</v>
      </c>
      <c r="E305" s="83">
        <v>4.4563279857397502</v>
      </c>
      <c r="F305" s="84">
        <v>7</v>
      </c>
      <c r="G305" s="85">
        <f t="shared" si="12"/>
        <v>1.5597147950089127E-3</v>
      </c>
      <c r="H305" s="82">
        <f t="shared" si="13"/>
        <v>7.6426024955436687E-3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4.25" customHeight="1" x14ac:dyDescent="0.3">
      <c r="A306" s="6">
        <v>303</v>
      </c>
      <c r="B306" s="5" t="s">
        <v>17</v>
      </c>
      <c r="C306" s="5" t="s">
        <v>18</v>
      </c>
      <c r="D306" s="9" t="s">
        <v>98</v>
      </c>
      <c r="E306" s="83">
        <v>4.4563279857397502</v>
      </c>
      <c r="F306" s="84">
        <v>7</v>
      </c>
      <c r="G306" s="85">
        <f t="shared" si="12"/>
        <v>1.5597147950089127E-3</v>
      </c>
      <c r="H306" s="82">
        <f t="shared" si="13"/>
        <v>7.6426024955436687E-3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4.25" customHeight="1" x14ac:dyDescent="0.3">
      <c r="A307" s="1"/>
      <c r="B307" s="1"/>
      <c r="C307" s="1"/>
      <c r="D307" s="1"/>
      <c r="E307" s="1"/>
      <c r="F307" s="1"/>
      <c r="G307" s="1">
        <f>SUBTOTAL(9,G4:G306)</f>
        <v>6.6954117757270062</v>
      </c>
      <c r="H307" s="1">
        <f>SUBTOTAL(9,H4:H306)</f>
        <v>44.586924813408174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97" t="s">
        <v>71</v>
      </c>
      <c r="J310" s="197"/>
      <c r="K310" s="197"/>
      <c r="L310" s="197"/>
      <c r="M310" s="197"/>
      <c r="N310" s="197"/>
      <c r="O310" s="197"/>
      <c r="P310" s="197"/>
      <c r="Q310" s="197"/>
      <c r="R310" s="197"/>
      <c r="S310" s="1"/>
      <c r="T310" s="1"/>
      <c r="U310" s="1"/>
      <c r="V310" s="1"/>
      <c r="W310" s="1"/>
    </row>
    <row r="311" spans="1:23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56" t="s">
        <v>141</v>
      </c>
      <c r="J311" s="156" t="s">
        <v>3</v>
      </c>
      <c r="K311" s="156" t="s">
        <v>147</v>
      </c>
      <c r="L311" s="21" t="s">
        <v>56</v>
      </c>
      <c r="M311" s="21" t="s">
        <v>160</v>
      </c>
      <c r="N311" s="21" t="s">
        <v>52</v>
      </c>
      <c r="O311" s="21" t="s">
        <v>58</v>
      </c>
      <c r="P311" s="21" t="s">
        <v>130</v>
      </c>
      <c r="Q311" s="21" t="s">
        <v>59</v>
      </c>
      <c r="R311" s="21" t="s">
        <v>60</v>
      </c>
      <c r="S311" s="1"/>
      <c r="T311" s="1"/>
      <c r="U311" s="1"/>
      <c r="V311" s="1"/>
      <c r="W311" s="1"/>
    </row>
    <row r="312" spans="1:23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60" t="s">
        <v>138</v>
      </c>
      <c r="J312" s="179" t="s">
        <v>18</v>
      </c>
      <c r="K312" s="183" t="s">
        <v>175</v>
      </c>
      <c r="L312" s="181">
        <v>132</v>
      </c>
      <c r="M312" s="134">
        <v>2.5730786402240891</v>
      </c>
      <c r="N312" s="134">
        <v>18.601092168192512</v>
      </c>
      <c r="O312" s="159">
        <f t="shared" ref="O312:O320" si="14">+L312/$L$321*100</f>
        <v>43.564356435643568</v>
      </c>
      <c r="P312" s="159">
        <f t="shared" ref="P312:P320" si="15">0.111111111111111*100</f>
        <v>11.111111111111111</v>
      </c>
      <c r="Q312" s="159">
        <f t="shared" ref="Q312:Q320" si="16">+M312/$M$321*100</f>
        <v>38.430476368194583</v>
      </c>
      <c r="R312" s="159">
        <f t="shared" ref="R312:R320" si="17">+O312+Q312+P312</f>
        <v>93.105943914949265</v>
      </c>
      <c r="S312" s="1"/>
      <c r="T312" s="1"/>
      <c r="U312" s="1"/>
      <c r="V312" s="1"/>
      <c r="W312" s="1"/>
    </row>
    <row r="313" spans="1:23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5" t="s">
        <v>136</v>
      </c>
      <c r="J313" s="138" t="s">
        <v>96</v>
      </c>
      <c r="K313" s="183" t="s">
        <v>167</v>
      </c>
      <c r="L313" s="181">
        <v>84</v>
      </c>
      <c r="M313" s="134">
        <v>0.74121591055258595</v>
      </c>
      <c r="N313" s="134">
        <v>3.0747513912584656</v>
      </c>
      <c r="O313" s="159">
        <f t="shared" si="14"/>
        <v>27.722772277227726</v>
      </c>
      <c r="P313" s="159">
        <f t="shared" si="15"/>
        <v>11.111111111111111</v>
      </c>
      <c r="Q313" s="159">
        <f t="shared" si="16"/>
        <v>11.070505226276413</v>
      </c>
      <c r="R313" s="159">
        <f t="shared" si="17"/>
        <v>49.904388614615257</v>
      </c>
      <c r="S313" s="1"/>
      <c r="T313" s="1"/>
      <c r="U313" s="1"/>
      <c r="V313" s="1"/>
      <c r="W313" s="1"/>
    </row>
    <row r="314" spans="1:23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60" t="s">
        <v>139</v>
      </c>
      <c r="J314" s="179" t="s">
        <v>68</v>
      </c>
      <c r="K314" s="183" t="s">
        <v>172</v>
      </c>
      <c r="L314" s="181">
        <v>45</v>
      </c>
      <c r="M314" s="134">
        <v>1.5886089465902729</v>
      </c>
      <c r="N314" s="134">
        <v>12.723523429244212</v>
      </c>
      <c r="O314" s="159">
        <f t="shared" si="14"/>
        <v>14.85148514851485</v>
      </c>
      <c r="P314" s="159">
        <f t="shared" si="15"/>
        <v>11.111111111111111</v>
      </c>
      <c r="Q314" s="159">
        <f t="shared" si="16"/>
        <v>23.72682965294953</v>
      </c>
      <c r="R314" s="159">
        <f t="shared" si="17"/>
        <v>49.689425912575487</v>
      </c>
      <c r="S314" s="1"/>
      <c r="T314" s="1"/>
      <c r="U314" s="1"/>
      <c r="V314" s="1"/>
      <c r="W314" s="1"/>
    </row>
    <row r="315" spans="1:23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5" t="s">
        <v>139</v>
      </c>
      <c r="J315" s="179" t="s">
        <v>68</v>
      </c>
      <c r="K315" s="183" t="s">
        <v>168</v>
      </c>
      <c r="L315" s="181">
        <v>21</v>
      </c>
      <c r="M315" s="134">
        <v>1.3270850998523043</v>
      </c>
      <c r="N315" s="134">
        <v>7.406004295757576</v>
      </c>
      <c r="O315" s="159">
        <f t="shared" si="14"/>
        <v>6.9306930693069315</v>
      </c>
      <c r="P315" s="159">
        <f t="shared" si="15"/>
        <v>11.111111111111111</v>
      </c>
      <c r="Q315" s="159">
        <f t="shared" si="16"/>
        <v>19.820813779720119</v>
      </c>
      <c r="R315" s="159">
        <f t="shared" si="17"/>
        <v>37.862617960138166</v>
      </c>
      <c r="S315" s="1"/>
      <c r="T315" s="1"/>
      <c r="U315" s="1"/>
      <c r="V315" s="1"/>
      <c r="W315" s="1"/>
    </row>
    <row r="316" spans="1:23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5" t="s">
        <v>134</v>
      </c>
      <c r="J316" s="138" t="s">
        <v>11</v>
      </c>
      <c r="K316" s="183" t="s">
        <v>171</v>
      </c>
      <c r="L316" s="181">
        <v>9</v>
      </c>
      <c r="M316" s="134">
        <v>0.38869446000000007</v>
      </c>
      <c r="N316" s="134">
        <v>2.363614176</v>
      </c>
      <c r="O316" s="159">
        <f t="shared" si="14"/>
        <v>2.9702970297029703</v>
      </c>
      <c r="P316" s="159">
        <f t="shared" si="15"/>
        <v>11.111111111111111</v>
      </c>
      <c r="Q316" s="159">
        <f t="shared" si="16"/>
        <v>5.8053854343826945</v>
      </c>
      <c r="R316" s="159">
        <f t="shared" si="17"/>
        <v>19.886793575196776</v>
      </c>
      <c r="S316" s="1"/>
      <c r="T316" s="1"/>
      <c r="U316" s="1"/>
      <c r="V316" s="1"/>
      <c r="W316" s="1"/>
    </row>
    <row r="317" spans="1:23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60" t="s">
        <v>140</v>
      </c>
      <c r="J317" s="179" t="s">
        <v>14</v>
      </c>
      <c r="K317" s="183" t="s">
        <v>174</v>
      </c>
      <c r="L317" s="181">
        <v>5</v>
      </c>
      <c r="M317" s="134">
        <v>4.7673779999999999E-2</v>
      </c>
      <c r="N317" s="134">
        <v>0.25597756799999999</v>
      </c>
      <c r="O317" s="159">
        <f t="shared" si="14"/>
        <v>1.6501650165016499</v>
      </c>
      <c r="P317" s="159">
        <f t="shared" si="15"/>
        <v>11.111111111111111</v>
      </c>
      <c r="Q317" s="159">
        <f t="shared" si="16"/>
        <v>0.71203656469393717</v>
      </c>
      <c r="R317" s="159">
        <f t="shared" si="17"/>
        <v>13.473312692306697</v>
      </c>
      <c r="S317" s="1"/>
      <c r="T317" s="1"/>
      <c r="U317" s="1"/>
      <c r="V317" s="1"/>
      <c r="W317" s="1"/>
    </row>
    <row r="318" spans="1:23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60" t="s">
        <v>140</v>
      </c>
      <c r="J318" s="180" t="s">
        <v>116</v>
      </c>
      <c r="K318" s="183" t="s">
        <v>173</v>
      </c>
      <c r="L318" s="181">
        <v>4</v>
      </c>
      <c r="M318" s="134">
        <v>2.0371785077667433E-3</v>
      </c>
      <c r="N318" s="134">
        <v>1.4260249554367203E-3</v>
      </c>
      <c r="O318" s="159">
        <f t="shared" si="14"/>
        <v>1.3201320132013201</v>
      </c>
      <c r="P318" s="159">
        <f t="shared" si="15"/>
        <v>11.111111111111111</v>
      </c>
      <c r="Q318" s="159">
        <f t="shared" si="16"/>
        <v>3.0426485718953962E-2</v>
      </c>
      <c r="R318" s="159">
        <f t="shared" si="17"/>
        <v>12.461669610031384</v>
      </c>
      <c r="S318" s="1"/>
      <c r="T318" s="1"/>
      <c r="U318" s="1"/>
      <c r="V318" s="1"/>
      <c r="W318" s="1"/>
    </row>
    <row r="319" spans="1:23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5" t="s">
        <v>134</v>
      </c>
      <c r="J319" s="179" t="s">
        <v>24</v>
      </c>
      <c r="K319" s="183" t="s">
        <v>169</v>
      </c>
      <c r="L319" s="181">
        <v>2</v>
      </c>
      <c r="M319" s="134">
        <v>1.9163760000000002E-2</v>
      </c>
      <c r="N319" s="134">
        <v>7.8068759999999987E-2</v>
      </c>
      <c r="O319" s="159">
        <f t="shared" si="14"/>
        <v>0.66006600660066006</v>
      </c>
      <c r="P319" s="159">
        <f t="shared" si="15"/>
        <v>11.111111111111111</v>
      </c>
      <c r="Q319" s="159">
        <f t="shared" si="16"/>
        <v>0.28622227641733222</v>
      </c>
      <c r="R319" s="159">
        <f t="shared" si="17"/>
        <v>12.057399394129103</v>
      </c>
      <c r="S319" s="1"/>
      <c r="T319" s="1"/>
      <c r="U319" s="1"/>
      <c r="V319" s="1"/>
      <c r="W319" s="1"/>
    </row>
    <row r="320" spans="1:23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5" t="s">
        <v>148</v>
      </c>
      <c r="J320" s="179" t="s">
        <v>27</v>
      </c>
      <c r="K320" s="183" t="s">
        <v>170</v>
      </c>
      <c r="L320" s="181">
        <v>1</v>
      </c>
      <c r="M320" s="134">
        <v>7.8540000000000016E-3</v>
      </c>
      <c r="N320" s="134">
        <v>8.2466999999999999E-2</v>
      </c>
      <c r="O320" s="159">
        <f t="shared" si="14"/>
        <v>0.33003300330033003</v>
      </c>
      <c r="P320" s="159">
        <f t="shared" si="15"/>
        <v>11.111111111111111</v>
      </c>
      <c r="Q320" s="159">
        <f t="shared" si="16"/>
        <v>0.11730421164644765</v>
      </c>
      <c r="R320" s="159">
        <f t="shared" si="17"/>
        <v>11.558448326057889</v>
      </c>
      <c r="S320" s="1"/>
      <c r="T320" s="1"/>
      <c r="U320" s="1"/>
      <c r="V320" s="1"/>
      <c r="W320" s="1"/>
    </row>
    <row r="321" spans="1:23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61" t="s">
        <v>61</v>
      </c>
      <c r="J321" s="161"/>
      <c r="K321" s="182"/>
      <c r="L321" s="162">
        <f>SUBTOTAL(9,L312:L320)</f>
        <v>303</v>
      </c>
      <c r="M321" s="162">
        <f>SUM(M312:M320)</f>
        <v>6.6954117757270186</v>
      </c>
      <c r="N321" s="162">
        <f t="shared" ref="N321:R321" si="18">SUM(N312:N320)</f>
        <v>44.586924813408203</v>
      </c>
      <c r="O321" s="162">
        <f t="shared" si="18"/>
        <v>100</v>
      </c>
      <c r="P321" s="162">
        <f t="shared" si="18"/>
        <v>100.00000000000001</v>
      </c>
      <c r="Q321" s="162">
        <f t="shared" si="18"/>
        <v>100</v>
      </c>
      <c r="R321" s="162">
        <f t="shared" si="18"/>
        <v>300</v>
      </c>
      <c r="S321" s="1"/>
      <c r="T321" s="1"/>
      <c r="U321" s="1"/>
      <c r="V321" s="1"/>
      <c r="W321" s="1"/>
    </row>
    <row r="322" spans="1:23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4.25" customHeight="1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4.25" customHeight="1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56" t="s">
        <v>147</v>
      </c>
      <c r="L324" s="21" t="s">
        <v>158</v>
      </c>
      <c r="M324" s="12" t="s">
        <v>159</v>
      </c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57" t="s">
        <v>98</v>
      </c>
      <c r="L325" s="158">
        <v>132</v>
      </c>
      <c r="M325" s="134">
        <f t="shared" ref="M325:M333" si="19">+L325/$L$334</f>
        <v>0.43564356435643564</v>
      </c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57" t="s">
        <v>100</v>
      </c>
      <c r="L326" s="158">
        <v>84</v>
      </c>
      <c r="M326" s="134">
        <f t="shared" si="19"/>
        <v>0.27722772277227725</v>
      </c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57" t="s">
        <v>66</v>
      </c>
      <c r="L327" s="158">
        <v>45</v>
      </c>
      <c r="M327" s="134">
        <f t="shared" si="19"/>
        <v>0.14851485148514851</v>
      </c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57" t="s">
        <v>63</v>
      </c>
      <c r="L328" s="158">
        <v>21</v>
      </c>
      <c r="M328" s="134">
        <f t="shared" si="19"/>
        <v>6.9306930693069313E-2</v>
      </c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57" t="s">
        <v>97</v>
      </c>
      <c r="L329" s="158">
        <v>9</v>
      </c>
      <c r="M329" s="134">
        <f t="shared" si="19"/>
        <v>2.9702970297029702E-2</v>
      </c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57" t="s">
        <v>67</v>
      </c>
      <c r="L330" s="158">
        <v>5</v>
      </c>
      <c r="M330" s="134">
        <f t="shared" si="19"/>
        <v>1.65016501650165E-2</v>
      </c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57" t="s">
        <v>176</v>
      </c>
      <c r="L331" s="158">
        <v>4</v>
      </c>
      <c r="M331" s="134">
        <f t="shared" si="19"/>
        <v>1.3201320132013201E-2</v>
      </c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57" t="s">
        <v>64</v>
      </c>
      <c r="L332" s="158">
        <v>2</v>
      </c>
      <c r="M332" s="134">
        <f t="shared" si="19"/>
        <v>6.6006600660066007E-3</v>
      </c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57" t="s">
        <v>65</v>
      </c>
      <c r="L333" s="158">
        <v>1</v>
      </c>
      <c r="M333" s="134">
        <f t="shared" si="19"/>
        <v>3.3003300330033004E-3</v>
      </c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>
        <f>SUM(L325:L333)</f>
        <v>303</v>
      </c>
      <c r="M334" s="1">
        <f>SUM(M325:M333)</f>
        <v>1</v>
      </c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56" t="s">
        <v>147</v>
      </c>
      <c r="L338" s="21" t="s">
        <v>160</v>
      </c>
      <c r="M338" s="21" t="s">
        <v>52</v>
      </c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57" t="s">
        <v>98</v>
      </c>
      <c r="L339" s="134">
        <v>2.5730786402240891</v>
      </c>
      <c r="M339" s="134">
        <v>18.601092168192512</v>
      </c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57" t="s">
        <v>66</v>
      </c>
      <c r="L340" s="134">
        <v>1.5886089465902729</v>
      </c>
      <c r="M340" s="134">
        <v>12.723523429244212</v>
      </c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57" t="s">
        <v>63</v>
      </c>
      <c r="L341" s="134">
        <v>1.3270850998523043</v>
      </c>
      <c r="M341" s="134">
        <v>7.406004295757576</v>
      </c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57" t="s">
        <v>100</v>
      </c>
      <c r="L342" s="134">
        <v>0.74121591055258595</v>
      </c>
      <c r="M342" s="134">
        <v>3.0747513912584656</v>
      </c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57" t="s">
        <v>97</v>
      </c>
      <c r="L343" s="134">
        <v>0.38869446000000007</v>
      </c>
      <c r="M343" s="134">
        <v>2.363614176</v>
      </c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57" t="s">
        <v>67</v>
      </c>
      <c r="L344" s="134">
        <v>4.7673779999999999E-2</v>
      </c>
      <c r="M344" s="134">
        <v>0.25597756799999999</v>
      </c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57" t="s">
        <v>65</v>
      </c>
      <c r="L345" s="134">
        <v>7.8540000000000016E-3</v>
      </c>
      <c r="M345" s="134">
        <v>8.2466999999999999E-2</v>
      </c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57" t="s">
        <v>64</v>
      </c>
      <c r="L346" s="134">
        <v>1.9163760000000002E-2</v>
      </c>
      <c r="M346" s="134">
        <v>7.8068759999999987E-2</v>
      </c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57" t="s">
        <v>117</v>
      </c>
      <c r="L347" s="168">
        <v>2.0371785077667433E-3</v>
      </c>
      <c r="M347" s="168">
        <v>1.4260249554367203E-3</v>
      </c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56" t="s">
        <v>147</v>
      </c>
      <c r="L357" s="21" t="s">
        <v>60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57" t="s">
        <v>98</v>
      </c>
      <c r="L358" s="159">
        <v>93.105943914949265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57" t="s">
        <v>100</v>
      </c>
      <c r="L359" s="159">
        <v>49.904388614615257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57" t="s">
        <v>66</v>
      </c>
      <c r="L360" s="159">
        <v>49.689425912575487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57" t="s">
        <v>63</v>
      </c>
      <c r="L361" s="159">
        <v>37.862617960138166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57" t="s">
        <v>97</v>
      </c>
      <c r="L362" s="159">
        <v>19.886793575196776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57" t="s">
        <v>67</v>
      </c>
      <c r="L363" s="159">
        <v>13.473312692306697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57" t="s">
        <v>117</v>
      </c>
      <c r="L364" s="159">
        <v>12.461669610031384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57" t="s">
        <v>64</v>
      </c>
      <c r="L365" s="159">
        <v>12.057399394129103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57" t="s">
        <v>65</v>
      </c>
      <c r="L366" s="159">
        <v>11.558448326057889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</sheetData>
  <autoFilter ref="A3:W306" xr:uid="{00000000-0001-0000-0000-000000000000}"/>
  <sortState xmlns:xlrd2="http://schemas.microsoft.com/office/spreadsheetml/2017/richdata2" ref="I312:R320">
    <sortCondition descending="1" ref="R320"/>
  </sortState>
  <mergeCells count="10">
    <mergeCell ref="I310:R310"/>
    <mergeCell ref="G2:G3"/>
    <mergeCell ref="H2:H3"/>
    <mergeCell ref="A1:H1"/>
    <mergeCell ref="A2:A3"/>
    <mergeCell ref="B2:B3"/>
    <mergeCell ref="C2:C3"/>
    <mergeCell ref="D2:D3"/>
    <mergeCell ref="E2:E3"/>
    <mergeCell ref="F2:F3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DDF65-0951-42FE-A111-66D52FAF4A87}">
  <dimension ref="A1:T577"/>
  <sheetViews>
    <sheetView topLeftCell="A526" workbookViewId="0">
      <selection activeCell="K541" sqref="K541"/>
    </sheetView>
  </sheetViews>
  <sheetFormatPr baseColWidth="10" defaultRowHeight="14.4" x14ac:dyDescent="0.3"/>
  <cols>
    <col min="1" max="1" width="4.21875" bestFit="1" customWidth="1"/>
    <col min="2" max="2" width="11.5546875" customWidth="1"/>
    <col min="4" max="4" width="25.6640625" bestFit="1" customWidth="1"/>
    <col min="5" max="5" width="6.77734375" style="38" bestFit="1" customWidth="1"/>
    <col min="6" max="6" width="8.33203125" style="38" bestFit="1" customWidth="1"/>
    <col min="7" max="7" width="8.88671875" style="38" bestFit="1" customWidth="1"/>
    <col min="8" max="8" width="22.33203125" style="38" bestFit="1" customWidth="1"/>
    <col min="10" max="11" width="12.5546875" customWidth="1"/>
    <col min="12" max="12" width="24.88671875" customWidth="1"/>
    <col min="13" max="15" width="12.5546875" customWidth="1"/>
    <col min="16" max="16" width="7.77734375" customWidth="1"/>
    <col min="17" max="17" width="8" customWidth="1"/>
    <col min="18" max="19" width="8.6640625" customWidth="1"/>
    <col min="20" max="20" width="8.77734375" customWidth="1"/>
  </cols>
  <sheetData>
    <row r="1" spans="1:19" ht="15" customHeight="1" thickBot="1" x14ac:dyDescent="0.35">
      <c r="A1" s="86" t="s">
        <v>132</v>
      </c>
      <c r="B1" s="87" t="s">
        <v>102</v>
      </c>
      <c r="C1" s="86" t="s">
        <v>103</v>
      </c>
      <c r="D1" s="86" t="s">
        <v>54</v>
      </c>
      <c r="E1" s="35" t="s">
        <v>73</v>
      </c>
      <c r="F1" s="35" t="s">
        <v>104</v>
      </c>
      <c r="G1" s="21" t="s">
        <v>115</v>
      </c>
      <c r="H1" s="21" t="s">
        <v>52</v>
      </c>
      <c r="J1" s="54" t="s">
        <v>122</v>
      </c>
      <c r="K1" s="59" t="s">
        <v>119</v>
      </c>
      <c r="L1" s="61" t="s">
        <v>123</v>
      </c>
      <c r="M1" s="53" t="s">
        <v>115</v>
      </c>
      <c r="N1" s="60" t="s">
        <v>121</v>
      </c>
      <c r="O1" s="50" t="s">
        <v>57</v>
      </c>
      <c r="P1" s="3" t="s">
        <v>58</v>
      </c>
      <c r="Q1" s="3" t="s">
        <v>59</v>
      </c>
      <c r="R1" s="135"/>
      <c r="S1" s="4" t="s">
        <v>60</v>
      </c>
    </row>
    <row r="2" spans="1:19" ht="15" thickBot="1" x14ac:dyDescent="0.35">
      <c r="A2" s="32">
        <v>1</v>
      </c>
      <c r="B2" s="88" t="s">
        <v>7</v>
      </c>
      <c r="C2" s="32" t="s">
        <v>8</v>
      </c>
      <c r="D2" s="32" t="s">
        <v>110</v>
      </c>
      <c r="E2" s="89">
        <v>16.870384517443341</v>
      </c>
      <c r="F2" s="34">
        <v>8</v>
      </c>
      <c r="G2" s="89">
        <f>PI()*(E2/100)^2/4</f>
        <v>2.2353207214090384E-2</v>
      </c>
      <c r="H2" s="80">
        <f>((E2^2)*3.1416/40000)*F2*0.7</f>
        <v>0.12517825311942959</v>
      </c>
      <c r="J2" s="57" t="s">
        <v>18</v>
      </c>
      <c r="K2" s="58" t="s">
        <v>107</v>
      </c>
      <c r="L2" s="48">
        <v>424</v>
      </c>
      <c r="M2" s="63">
        <v>14.855020862499416</v>
      </c>
      <c r="N2" s="63">
        <v>67.567494686999979</v>
      </c>
      <c r="O2" s="64">
        <f>L2/5000</f>
        <v>8.48E-2</v>
      </c>
      <c r="P2" s="64">
        <f t="shared" ref="P2:Q4" si="0">L2/L$5*100</f>
        <v>79.549718574108823</v>
      </c>
      <c r="Q2" s="64">
        <f t="shared" si="0"/>
        <v>38.343153884254704</v>
      </c>
      <c r="R2" s="64"/>
      <c r="S2" s="65">
        <f>P2+Q2</f>
        <v>117.89287245836353</v>
      </c>
    </row>
    <row r="3" spans="1:19" x14ac:dyDescent="0.3">
      <c r="A3" s="32">
        <v>2</v>
      </c>
      <c r="B3" s="88" t="s">
        <v>93</v>
      </c>
      <c r="C3" s="32" t="s">
        <v>18</v>
      </c>
      <c r="D3" s="33" t="s">
        <v>107</v>
      </c>
      <c r="E3" s="89">
        <v>10.504201680672269</v>
      </c>
      <c r="F3" s="34">
        <v>10</v>
      </c>
      <c r="G3" s="89">
        <f t="shared" ref="G3:G17" si="1">PI()*(E3/100)^2/4</f>
        <v>8.6659461218029296E-3</v>
      </c>
      <c r="H3" s="80">
        <f t="shared" ref="H3:H17" si="2">((E3^2)*3.1416/40000)*F3*0.7</f>
        <v>6.0661764705882346E-2</v>
      </c>
      <c r="J3" s="201" t="s">
        <v>8</v>
      </c>
      <c r="K3" s="55" t="s">
        <v>109</v>
      </c>
      <c r="L3">
        <v>11</v>
      </c>
      <c r="M3" s="22">
        <v>3.9916290858348518</v>
      </c>
      <c r="N3" s="22">
        <v>18.593229732000001</v>
      </c>
      <c r="O3" s="22">
        <f t="shared" ref="O3:O4" si="3">L3/5000</f>
        <v>2.2000000000000001E-3</v>
      </c>
      <c r="P3" s="22">
        <f t="shared" si="0"/>
        <v>2.0637898686679175</v>
      </c>
      <c r="Q3" s="22">
        <f t="shared" si="0"/>
        <v>10.303024795704065</v>
      </c>
      <c r="R3" s="22"/>
      <c r="S3" s="66">
        <f t="shared" ref="S3:S5" si="4">P3+Q3</f>
        <v>12.366814664371983</v>
      </c>
    </row>
    <row r="4" spans="1:19" ht="15" thickBot="1" x14ac:dyDescent="0.35">
      <c r="A4" s="32">
        <v>3</v>
      </c>
      <c r="B4" s="88" t="s">
        <v>7</v>
      </c>
      <c r="C4" s="32" t="s">
        <v>8</v>
      </c>
      <c r="D4" s="32" t="s">
        <v>110</v>
      </c>
      <c r="E4" s="89">
        <v>22.281639928698752</v>
      </c>
      <c r="F4" s="34">
        <v>12</v>
      </c>
      <c r="G4" s="89">
        <f t="shared" si="1"/>
        <v>3.8992778693144499E-2</v>
      </c>
      <c r="H4" s="80">
        <f t="shared" si="2"/>
        <v>0.32754010695187163</v>
      </c>
      <c r="J4" s="202"/>
      <c r="K4" s="56" t="s">
        <v>110</v>
      </c>
      <c r="L4">
        <v>85</v>
      </c>
      <c r="M4" s="22">
        <v>12.661114961955668</v>
      </c>
      <c r="N4" s="22">
        <v>76.134899916075</v>
      </c>
      <c r="O4" s="22">
        <f t="shared" si="3"/>
        <v>1.7000000000000001E-2</v>
      </c>
      <c r="P4" s="22">
        <f t="shared" si="0"/>
        <v>15.947467166979362</v>
      </c>
      <c r="Q4" s="22">
        <f t="shared" si="0"/>
        <v>32.680336421340044</v>
      </c>
      <c r="R4" s="22"/>
      <c r="S4" s="66">
        <f t="shared" si="4"/>
        <v>48.627803588319409</v>
      </c>
    </row>
    <row r="5" spans="1:19" ht="15" thickBot="1" x14ac:dyDescent="0.35">
      <c r="A5" s="32">
        <v>4</v>
      </c>
      <c r="B5" s="88" t="s">
        <v>93</v>
      </c>
      <c r="C5" s="32" t="s">
        <v>18</v>
      </c>
      <c r="D5" s="33" t="s">
        <v>107</v>
      </c>
      <c r="E5" s="89">
        <v>11.45912910618793</v>
      </c>
      <c r="F5" s="34">
        <v>5</v>
      </c>
      <c r="G5" s="89">
        <f t="shared" si="1"/>
        <v>1.0313192078839852E-2</v>
      </c>
      <c r="H5" s="80">
        <f t="shared" si="2"/>
        <v>3.6096256684491977E-2</v>
      </c>
      <c r="J5" s="203" t="s">
        <v>118</v>
      </c>
      <c r="K5" s="204"/>
      <c r="L5" s="62">
        <v>533</v>
      </c>
      <c r="M5" s="67">
        <v>38.742303012792867</v>
      </c>
      <c r="N5" s="67">
        <v>229.78217491267517</v>
      </c>
      <c r="O5" s="51">
        <f>SUM(O2:O4)</f>
        <v>0.104</v>
      </c>
      <c r="P5" s="51">
        <f>SUM(P2:P4)</f>
        <v>97.560975609756099</v>
      </c>
      <c r="Q5" s="51">
        <f>SUM(Q2:Q4)</f>
        <v>81.32651510129881</v>
      </c>
      <c r="R5" s="51"/>
      <c r="S5" s="52">
        <f t="shared" si="4"/>
        <v>178.88749071105491</v>
      </c>
    </row>
    <row r="6" spans="1:19" x14ac:dyDescent="0.3">
      <c r="A6" s="32">
        <v>5</v>
      </c>
      <c r="B6" s="88" t="s">
        <v>7</v>
      </c>
      <c r="C6" s="32" t="s">
        <v>8</v>
      </c>
      <c r="D6" s="32" t="s">
        <v>110</v>
      </c>
      <c r="E6" s="89">
        <v>20.690094219505983</v>
      </c>
      <c r="F6" s="34">
        <v>12</v>
      </c>
      <c r="G6" s="89">
        <f t="shared" si="1"/>
        <v>3.3621324485415403E-2</v>
      </c>
      <c r="H6" s="80">
        <f t="shared" si="2"/>
        <v>0.28241978609625662</v>
      </c>
      <c r="J6" s="44" t="s">
        <v>79</v>
      </c>
      <c r="K6">
        <v>7</v>
      </c>
    </row>
    <row r="7" spans="1:19" x14ac:dyDescent="0.3">
      <c r="A7" s="32">
        <v>6</v>
      </c>
      <c r="B7" s="88" t="s">
        <v>93</v>
      </c>
      <c r="C7" s="32" t="s">
        <v>18</v>
      </c>
      <c r="D7" s="33" t="s">
        <v>107</v>
      </c>
      <c r="E7" s="89">
        <v>13.368983957219251</v>
      </c>
      <c r="F7" s="34">
        <v>6</v>
      </c>
      <c r="G7" s="89">
        <f t="shared" si="1"/>
        <v>1.403740032953202E-2</v>
      </c>
      <c r="H7" s="80">
        <f t="shared" si="2"/>
        <v>5.8957219251336894E-2</v>
      </c>
    </row>
    <row r="8" spans="1:19" x14ac:dyDescent="0.3">
      <c r="A8" s="32">
        <v>7</v>
      </c>
      <c r="B8" s="88" t="s">
        <v>93</v>
      </c>
      <c r="C8" s="32" t="s">
        <v>18</v>
      </c>
      <c r="D8" s="33" t="s">
        <v>107</v>
      </c>
      <c r="E8" s="89">
        <v>12.41405653170359</v>
      </c>
      <c r="F8" s="34">
        <v>8</v>
      </c>
      <c r="G8" s="89">
        <f t="shared" si="1"/>
        <v>1.2103676814749548E-2</v>
      </c>
      <c r="H8" s="80">
        <f t="shared" si="2"/>
        <v>6.7780748663101589E-2</v>
      </c>
    </row>
    <row r="9" spans="1:19" x14ac:dyDescent="0.3">
      <c r="A9" s="32">
        <v>8</v>
      </c>
      <c r="B9" s="88" t="s">
        <v>93</v>
      </c>
      <c r="C9" s="32" t="s">
        <v>18</v>
      </c>
      <c r="D9" s="33" t="s">
        <v>107</v>
      </c>
      <c r="E9" s="89">
        <v>12.095747389865037</v>
      </c>
      <c r="F9" s="34">
        <v>8</v>
      </c>
      <c r="G9" s="89">
        <f t="shared" si="1"/>
        <v>1.1490933149571564E-2</v>
      </c>
      <c r="H9" s="80">
        <f t="shared" si="2"/>
        <v>6.4349376114082008E-2</v>
      </c>
    </row>
    <row r="10" spans="1:19" x14ac:dyDescent="0.3">
      <c r="A10" s="32">
        <v>9</v>
      </c>
      <c r="B10" s="88" t="s">
        <v>108</v>
      </c>
      <c r="C10" s="32" t="s">
        <v>8</v>
      </c>
      <c r="D10" s="90" t="s">
        <v>109</v>
      </c>
      <c r="E10" s="89">
        <v>10.185892538833716</v>
      </c>
      <c r="F10" s="34">
        <v>4</v>
      </c>
      <c r="G10" s="89">
        <f t="shared" si="1"/>
        <v>8.1486949758734634E-3</v>
      </c>
      <c r="H10" s="80">
        <f t="shared" si="2"/>
        <v>2.2816399286987525E-2</v>
      </c>
    </row>
    <row r="11" spans="1:19" x14ac:dyDescent="0.3">
      <c r="A11" s="32">
        <v>10</v>
      </c>
      <c r="B11" s="88" t="s">
        <v>105</v>
      </c>
      <c r="C11" s="32" t="s">
        <v>184</v>
      </c>
      <c r="D11" s="32" t="s">
        <v>106</v>
      </c>
      <c r="E11" s="89">
        <v>24.509803921568629</v>
      </c>
      <c r="F11" s="34">
        <v>12</v>
      </c>
      <c r="G11" s="89">
        <f t="shared" si="1"/>
        <v>4.7181262218704847E-2</v>
      </c>
      <c r="H11" s="80">
        <f t="shared" si="2"/>
        <v>0.39632352941176485</v>
      </c>
    </row>
    <row r="12" spans="1:19" x14ac:dyDescent="0.3">
      <c r="A12" s="32">
        <v>11</v>
      </c>
      <c r="B12" s="91" t="s">
        <v>48</v>
      </c>
      <c r="C12" s="32" t="s">
        <v>101</v>
      </c>
      <c r="D12" s="33" t="s">
        <v>112</v>
      </c>
      <c r="E12" s="89">
        <v>47.746371275783041</v>
      </c>
      <c r="F12" s="34">
        <v>14</v>
      </c>
      <c r="G12" s="89">
        <f t="shared" si="1"/>
        <v>0.17904847359096962</v>
      </c>
      <c r="H12" s="80">
        <f t="shared" si="2"/>
        <v>1.7546791443850265</v>
      </c>
    </row>
    <row r="13" spans="1:19" x14ac:dyDescent="0.3">
      <c r="A13" s="32">
        <v>12</v>
      </c>
      <c r="B13" s="88" t="s">
        <v>108</v>
      </c>
      <c r="C13" s="32" t="s">
        <v>8</v>
      </c>
      <c r="D13" s="90" t="s">
        <v>109</v>
      </c>
      <c r="E13" s="89">
        <v>44.563279857397504</v>
      </c>
      <c r="F13" s="34">
        <v>10</v>
      </c>
      <c r="G13" s="89">
        <f t="shared" si="1"/>
        <v>0.155971114772578</v>
      </c>
      <c r="H13" s="80">
        <f t="shared" si="2"/>
        <v>1.0918003565062389</v>
      </c>
    </row>
    <row r="14" spans="1:19" x14ac:dyDescent="0.3">
      <c r="A14" s="32">
        <v>13</v>
      </c>
      <c r="B14" s="88" t="s">
        <v>108</v>
      </c>
      <c r="C14" s="32" t="s">
        <v>8</v>
      </c>
      <c r="D14" s="90" t="s">
        <v>109</v>
      </c>
      <c r="E14" s="89">
        <v>17.825311942959001</v>
      </c>
      <c r="F14" s="34">
        <v>4</v>
      </c>
      <c r="G14" s="89">
        <f t="shared" si="1"/>
        <v>2.4955378363612481E-2</v>
      </c>
      <c r="H14" s="80">
        <f t="shared" si="2"/>
        <v>6.9875222816399268E-2</v>
      </c>
    </row>
    <row r="15" spans="1:19" x14ac:dyDescent="0.3">
      <c r="A15" s="32">
        <v>14</v>
      </c>
      <c r="B15" s="88" t="s">
        <v>93</v>
      </c>
      <c r="C15" s="32" t="s">
        <v>18</v>
      </c>
      <c r="D15" s="33" t="s">
        <v>107</v>
      </c>
      <c r="E15" s="89">
        <v>12.095747389865037</v>
      </c>
      <c r="F15" s="34">
        <v>9</v>
      </c>
      <c r="G15" s="89">
        <f t="shared" si="1"/>
        <v>1.1490933149571564E-2</v>
      </c>
      <c r="H15" s="80">
        <f t="shared" si="2"/>
        <v>7.2393048128342255E-2</v>
      </c>
    </row>
    <row r="16" spans="1:19" x14ac:dyDescent="0.3">
      <c r="A16" s="32">
        <v>15</v>
      </c>
      <c r="B16" s="88" t="s">
        <v>93</v>
      </c>
      <c r="C16" s="32" t="s">
        <v>18</v>
      </c>
      <c r="D16" s="33" t="s">
        <v>107</v>
      </c>
      <c r="E16" s="89">
        <v>12.732365673542144</v>
      </c>
      <c r="F16" s="34">
        <v>7</v>
      </c>
      <c r="G16" s="89">
        <f t="shared" si="1"/>
        <v>1.2732335899802287E-2</v>
      </c>
      <c r="H16" s="80">
        <f t="shared" si="2"/>
        <v>6.2388591800356503E-2</v>
      </c>
    </row>
    <row r="17" spans="1:8" x14ac:dyDescent="0.3">
      <c r="A17" s="32">
        <v>16</v>
      </c>
      <c r="B17" s="88" t="s">
        <v>93</v>
      </c>
      <c r="C17" s="32" t="s">
        <v>18</v>
      </c>
      <c r="D17" s="33" t="s">
        <v>107</v>
      </c>
      <c r="E17" s="89">
        <v>12.095747389865037</v>
      </c>
      <c r="F17" s="34">
        <v>6</v>
      </c>
      <c r="G17" s="89">
        <f t="shared" si="1"/>
        <v>1.1490933149571564E-2</v>
      </c>
      <c r="H17" s="80">
        <f t="shared" si="2"/>
        <v>4.8262032085561499E-2</v>
      </c>
    </row>
    <row r="18" spans="1:8" x14ac:dyDescent="0.3">
      <c r="A18" s="32">
        <v>17</v>
      </c>
      <c r="B18" s="88" t="s">
        <v>108</v>
      </c>
      <c r="C18" s="32" t="s">
        <v>8</v>
      </c>
      <c r="D18" s="90" t="s">
        <v>109</v>
      </c>
      <c r="E18" s="89">
        <v>13.368983957219251</v>
      </c>
      <c r="F18" s="34">
        <v>6</v>
      </c>
      <c r="G18" s="89">
        <f t="shared" ref="G18:G42" si="5">PI()*(E18/100)^2/4</f>
        <v>1.403740032953202E-2</v>
      </c>
      <c r="H18" s="80">
        <f t="shared" ref="H18:H42" si="6">((E18^2)*3.1416/40000)*F18*0.7</f>
        <v>5.8957219251336894E-2</v>
      </c>
    </row>
    <row r="19" spans="1:8" x14ac:dyDescent="0.3">
      <c r="A19" s="32">
        <v>18</v>
      </c>
      <c r="B19" s="88" t="s">
        <v>93</v>
      </c>
      <c r="C19" s="32" t="s">
        <v>18</v>
      </c>
      <c r="D19" s="33" t="s">
        <v>107</v>
      </c>
      <c r="E19" s="89">
        <v>13.368983957219251</v>
      </c>
      <c r="F19" s="34">
        <v>4</v>
      </c>
      <c r="G19" s="89">
        <f t="shared" si="5"/>
        <v>1.403740032953202E-2</v>
      </c>
      <c r="H19" s="80">
        <f t="shared" si="6"/>
        <v>3.9304812834224601E-2</v>
      </c>
    </row>
    <row r="20" spans="1:8" x14ac:dyDescent="0.3">
      <c r="A20" s="32">
        <v>19</v>
      </c>
      <c r="B20" s="88" t="s">
        <v>93</v>
      </c>
      <c r="C20" s="32" t="s">
        <v>18</v>
      </c>
      <c r="D20" s="33" t="s">
        <v>107</v>
      </c>
      <c r="E20" s="89">
        <v>14.96052966641202</v>
      </c>
      <c r="F20" s="34">
        <v>9</v>
      </c>
      <c r="G20" s="89">
        <f t="shared" si="5"/>
        <v>1.7578581251664532E-2</v>
      </c>
      <c r="H20" s="80">
        <f t="shared" si="6"/>
        <v>0.11074532085561498</v>
      </c>
    </row>
    <row r="21" spans="1:8" x14ac:dyDescent="0.3">
      <c r="A21" s="32">
        <v>20</v>
      </c>
      <c r="B21" s="88" t="s">
        <v>108</v>
      </c>
      <c r="C21" s="32" t="s">
        <v>8</v>
      </c>
      <c r="D21" s="90" t="s">
        <v>109</v>
      </c>
      <c r="E21" s="89">
        <v>24.509803921568629</v>
      </c>
      <c r="F21" s="34">
        <v>2</v>
      </c>
      <c r="G21" s="89">
        <f t="shared" si="5"/>
        <v>4.7181262218704847E-2</v>
      </c>
      <c r="H21" s="80">
        <f t="shared" si="6"/>
        <v>6.6053921568627466E-2</v>
      </c>
    </row>
    <row r="22" spans="1:8" x14ac:dyDescent="0.3">
      <c r="A22" s="32">
        <v>21</v>
      </c>
      <c r="B22" s="88" t="s">
        <v>108</v>
      </c>
      <c r="C22" s="32" t="s">
        <v>8</v>
      </c>
      <c r="D22" s="90" t="s">
        <v>109</v>
      </c>
      <c r="E22" s="89">
        <v>12.732365673542144</v>
      </c>
      <c r="F22" s="34">
        <v>6</v>
      </c>
      <c r="G22" s="89">
        <f t="shared" si="5"/>
        <v>1.2732335899802287E-2</v>
      </c>
      <c r="H22" s="80">
        <f t="shared" si="6"/>
        <v>5.3475935828876997E-2</v>
      </c>
    </row>
    <row r="23" spans="1:8" x14ac:dyDescent="0.3">
      <c r="A23" s="32">
        <v>22</v>
      </c>
      <c r="B23" s="88" t="s">
        <v>108</v>
      </c>
      <c r="C23" s="32" t="s">
        <v>8</v>
      </c>
      <c r="D23" s="90" t="s">
        <v>109</v>
      </c>
      <c r="E23" s="89">
        <v>14.323911382734913</v>
      </c>
      <c r="F23" s="34">
        <v>2</v>
      </c>
      <c r="G23" s="89">
        <f t="shared" si="5"/>
        <v>1.6114362623187269E-2</v>
      </c>
      <c r="H23" s="80">
        <f t="shared" si="6"/>
        <v>2.2560160427807487E-2</v>
      </c>
    </row>
    <row r="24" spans="1:8" x14ac:dyDescent="0.3">
      <c r="A24" s="32">
        <v>23</v>
      </c>
      <c r="B24" s="88" t="s">
        <v>93</v>
      </c>
      <c r="C24" s="32" t="s">
        <v>18</v>
      </c>
      <c r="D24" s="33" t="s">
        <v>107</v>
      </c>
      <c r="E24" s="89">
        <v>12.732365673542144</v>
      </c>
      <c r="F24" s="34">
        <v>5</v>
      </c>
      <c r="G24" s="89">
        <f t="shared" si="5"/>
        <v>1.2732335899802287E-2</v>
      </c>
      <c r="H24" s="80">
        <f t="shared" si="6"/>
        <v>4.4563279857397504E-2</v>
      </c>
    </row>
    <row r="25" spans="1:8" x14ac:dyDescent="0.3">
      <c r="A25" s="32">
        <v>24</v>
      </c>
      <c r="B25" s="88" t="s">
        <v>108</v>
      </c>
      <c r="C25" s="32" t="s">
        <v>8</v>
      </c>
      <c r="D25" s="90" t="s">
        <v>109</v>
      </c>
      <c r="E25" s="89">
        <v>16.552075375604787</v>
      </c>
      <c r="F25" s="34">
        <v>7</v>
      </c>
      <c r="G25" s="89">
        <f t="shared" si="5"/>
        <v>2.1517647670665857E-2</v>
      </c>
      <c r="H25" s="80">
        <f t="shared" si="6"/>
        <v>0.10543672014260248</v>
      </c>
    </row>
    <row r="26" spans="1:8" x14ac:dyDescent="0.3">
      <c r="A26" s="32">
        <v>25</v>
      </c>
      <c r="B26" s="88" t="s">
        <v>7</v>
      </c>
      <c r="C26" s="32" t="s">
        <v>8</v>
      </c>
      <c r="D26" s="32" t="s">
        <v>110</v>
      </c>
      <c r="E26" s="89">
        <v>19.735166793990324</v>
      </c>
      <c r="F26" s="34">
        <v>5</v>
      </c>
      <c r="G26" s="89">
        <f t="shared" si="5"/>
        <v>3.058943699927499E-2</v>
      </c>
      <c r="H26" s="80">
        <f t="shared" si="6"/>
        <v>0.10706327985739751</v>
      </c>
    </row>
    <row r="27" spans="1:8" x14ac:dyDescent="0.3">
      <c r="A27" s="32">
        <v>26</v>
      </c>
      <c r="B27" s="88" t="s">
        <v>93</v>
      </c>
      <c r="C27" s="32" t="s">
        <v>18</v>
      </c>
      <c r="D27" s="33" t="s">
        <v>107</v>
      </c>
      <c r="E27" s="89">
        <v>18.143621084797555</v>
      </c>
      <c r="F27" s="34">
        <v>9</v>
      </c>
      <c r="G27" s="89">
        <f t="shared" si="5"/>
        <v>2.585459958653602E-2</v>
      </c>
      <c r="H27" s="80">
        <f t="shared" si="6"/>
        <v>0.16288435828877004</v>
      </c>
    </row>
    <row r="28" spans="1:8" x14ac:dyDescent="0.3">
      <c r="A28" s="32">
        <v>27</v>
      </c>
      <c r="B28" s="88" t="s">
        <v>93</v>
      </c>
      <c r="C28" s="32" t="s">
        <v>18</v>
      </c>
      <c r="D28" s="33" t="s">
        <v>107</v>
      </c>
      <c r="E28" s="89">
        <v>12.732365673542144</v>
      </c>
      <c r="F28" s="34">
        <v>6</v>
      </c>
      <c r="G28" s="89">
        <f t="shared" si="5"/>
        <v>1.2732335899802287E-2</v>
      </c>
      <c r="H28" s="80">
        <f t="shared" si="6"/>
        <v>5.3475935828876997E-2</v>
      </c>
    </row>
    <row r="29" spans="1:8" x14ac:dyDescent="0.3">
      <c r="A29" s="32">
        <v>28</v>
      </c>
      <c r="B29" s="88" t="s">
        <v>93</v>
      </c>
      <c r="C29" s="32" t="s">
        <v>18</v>
      </c>
      <c r="D29" s="33" t="s">
        <v>107</v>
      </c>
      <c r="E29" s="89">
        <v>10.504201680672269</v>
      </c>
      <c r="F29" s="34">
        <v>5</v>
      </c>
      <c r="G29" s="89">
        <f t="shared" si="5"/>
        <v>8.6659461218029296E-3</v>
      </c>
      <c r="H29" s="80">
        <f t="shared" si="6"/>
        <v>3.0330882352941173E-2</v>
      </c>
    </row>
    <row r="30" spans="1:8" x14ac:dyDescent="0.3">
      <c r="A30" s="32">
        <v>29</v>
      </c>
      <c r="B30" s="88" t="s">
        <v>108</v>
      </c>
      <c r="C30" s="32" t="s">
        <v>8</v>
      </c>
      <c r="D30" s="90" t="s">
        <v>109</v>
      </c>
      <c r="E30" s="89">
        <v>14.005602240896359</v>
      </c>
      <c r="F30" s="34">
        <v>5</v>
      </c>
      <c r="G30" s="89">
        <f t="shared" si="5"/>
        <v>1.5406126438760765E-2</v>
      </c>
      <c r="H30" s="80">
        <f t="shared" si="6"/>
        <v>5.3921568627450969E-2</v>
      </c>
    </row>
    <row r="31" spans="1:8" x14ac:dyDescent="0.3">
      <c r="A31" s="32">
        <v>30</v>
      </c>
      <c r="B31" s="88" t="s">
        <v>93</v>
      </c>
      <c r="C31" s="32" t="s">
        <v>18</v>
      </c>
      <c r="D31" s="33" t="s">
        <v>107</v>
      </c>
      <c r="E31" s="89">
        <v>19.416857652151769</v>
      </c>
      <c r="F31" s="34">
        <v>3</v>
      </c>
      <c r="G31" s="89">
        <f t="shared" si="5"/>
        <v>2.9610638676977687E-2</v>
      </c>
      <c r="H31" s="80">
        <f t="shared" si="6"/>
        <v>6.2182486631016033E-2</v>
      </c>
    </row>
    <row r="32" spans="1:8" x14ac:dyDescent="0.3">
      <c r="A32" s="32">
        <v>31</v>
      </c>
      <c r="B32" s="88" t="s">
        <v>93</v>
      </c>
      <c r="C32" s="32" t="s">
        <v>18</v>
      </c>
      <c r="D32" s="33" t="s">
        <v>107</v>
      </c>
      <c r="E32" s="89">
        <v>13.050674815380697</v>
      </c>
      <c r="F32" s="34">
        <v>4</v>
      </c>
      <c r="G32" s="89">
        <f t="shared" si="5"/>
        <v>1.3376910404729775E-2</v>
      </c>
      <c r="H32" s="80">
        <f t="shared" si="6"/>
        <v>3.7455436720142593E-2</v>
      </c>
    </row>
    <row r="33" spans="1:8" x14ac:dyDescent="0.3">
      <c r="A33" s="32">
        <v>32</v>
      </c>
      <c r="B33" s="88" t="s">
        <v>93</v>
      </c>
      <c r="C33" s="32" t="s">
        <v>18</v>
      </c>
      <c r="D33" s="33" t="s">
        <v>107</v>
      </c>
      <c r="E33" s="89">
        <v>12.732365673542144</v>
      </c>
      <c r="F33" s="34">
        <v>8</v>
      </c>
      <c r="G33" s="89">
        <f t="shared" si="5"/>
        <v>1.2732335899802287E-2</v>
      </c>
      <c r="H33" s="80">
        <f t="shared" si="6"/>
        <v>7.130124777183601E-2</v>
      </c>
    </row>
    <row r="34" spans="1:8" x14ac:dyDescent="0.3">
      <c r="A34" s="32">
        <v>33</v>
      </c>
      <c r="B34" s="88" t="s">
        <v>7</v>
      </c>
      <c r="C34" s="32" t="s">
        <v>8</v>
      </c>
      <c r="D34" s="32" t="s">
        <v>110</v>
      </c>
      <c r="E34" s="89">
        <v>29.284441049146931</v>
      </c>
      <c r="F34" s="34">
        <v>7</v>
      </c>
      <c r="G34" s="89">
        <f t="shared" si="5"/>
        <v>6.7354056909954094E-2</v>
      </c>
      <c r="H34" s="80">
        <f t="shared" si="6"/>
        <v>0.33003565062388585</v>
      </c>
    </row>
    <row r="35" spans="1:8" x14ac:dyDescent="0.3">
      <c r="A35" s="32">
        <v>34</v>
      </c>
      <c r="B35" s="88" t="s">
        <v>7</v>
      </c>
      <c r="C35" s="32" t="s">
        <v>8</v>
      </c>
      <c r="D35" s="32" t="s">
        <v>110</v>
      </c>
      <c r="E35" s="89">
        <v>19.416857652151769</v>
      </c>
      <c r="F35" s="34">
        <v>5</v>
      </c>
      <c r="G35" s="89">
        <f t="shared" si="5"/>
        <v>2.9610638676977687E-2</v>
      </c>
      <c r="H35" s="80">
        <f t="shared" si="6"/>
        <v>0.10363747771836004</v>
      </c>
    </row>
    <row r="36" spans="1:8" x14ac:dyDescent="0.3">
      <c r="A36" s="32">
        <v>35</v>
      </c>
      <c r="B36" s="88" t="s">
        <v>93</v>
      </c>
      <c r="C36" s="32" t="s">
        <v>18</v>
      </c>
      <c r="D36" s="33" t="s">
        <v>107</v>
      </c>
      <c r="E36" s="89">
        <v>17.825311942959001</v>
      </c>
      <c r="F36" s="34">
        <v>8</v>
      </c>
      <c r="G36" s="89">
        <f t="shared" si="5"/>
        <v>2.4955378363612481E-2</v>
      </c>
      <c r="H36" s="80">
        <f t="shared" si="6"/>
        <v>0.13975044563279854</v>
      </c>
    </row>
    <row r="37" spans="1:8" x14ac:dyDescent="0.3">
      <c r="A37" s="32">
        <v>36</v>
      </c>
      <c r="B37" s="88" t="s">
        <v>108</v>
      </c>
      <c r="C37" s="32" t="s">
        <v>8</v>
      </c>
      <c r="D37" s="90" t="s">
        <v>109</v>
      </c>
      <c r="E37" s="89">
        <v>24.191494779730075</v>
      </c>
      <c r="F37" s="34">
        <v>5</v>
      </c>
      <c r="G37" s="89">
        <f t="shared" si="5"/>
        <v>4.5963732598286254E-2</v>
      </c>
      <c r="H37" s="80">
        <f t="shared" si="6"/>
        <v>0.160873440285205</v>
      </c>
    </row>
    <row r="38" spans="1:8" x14ac:dyDescent="0.3">
      <c r="A38" s="32">
        <v>37</v>
      </c>
      <c r="B38" s="88" t="s">
        <v>7</v>
      </c>
      <c r="C38" s="32" t="s">
        <v>8</v>
      </c>
      <c r="D38" s="32" t="s">
        <v>110</v>
      </c>
      <c r="E38" s="89">
        <v>10.185892538833716</v>
      </c>
      <c r="F38" s="34">
        <v>8</v>
      </c>
      <c r="G38" s="89">
        <f t="shared" si="5"/>
        <v>8.1486949758734634E-3</v>
      </c>
      <c r="H38" s="80">
        <f t="shared" si="6"/>
        <v>4.563279857397505E-2</v>
      </c>
    </row>
    <row r="39" spans="1:8" x14ac:dyDescent="0.3">
      <c r="A39" s="32">
        <v>38</v>
      </c>
      <c r="B39" s="88" t="s">
        <v>7</v>
      </c>
      <c r="C39" s="32" t="s">
        <v>8</v>
      </c>
      <c r="D39" s="32" t="s">
        <v>110</v>
      </c>
      <c r="E39" s="89">
        <v>15.91545709192768</v>
      </c>
      <c r="F39" s="34">
        <v>8</v>
      </c>
      <c r="G39" s="89">
        <f t="shared" si="5"/>
        <v>1.9894274843441067E-2</v>
      </c>
      <c r="H39" s="80">
        <f t="shared" si="6"/>
        <v>0.11140819964349374</v>
      </c>
    </row>
    <row r="40" spans="1:8" x14ac:dyDescent="0.3">
      <c r="A40" s="32">
        <v>39</v>
      </c>
      <c r="B40" s="88" t="s">
        <v>93</v>
      </c>
      <c r="C40" s="32" t="s">
        <v>18</v>
      </c>
      <c r="D40" s="33" t="s">
        <v>107</v>
      </c>
      <c r="E40" s="89">
        <v>19.098548510313215</v>
      </c>
      <c r="F40" s="34">
        <v>8</v>
      </c>
      <c r="G40" s="89">
        <f t="shared" si="5"/>
        <v>2.8647755774555139E-2</v>
      </c>
      <c r="H40" s="80">
        <f t="shared" si="6"/>
        <v>0.16042780748663099</v>
      </c>
    </row>
    <row r="41" spans="1:8" x14ac:dyDescent="0.3">
      <c r="A41" s="32">
        <v>40</v>
      </c>
      <c r="B41" s="88" t="s">
        <v>93</v>
      </c>
      <c r="C41" s="32" t="s">
        <v>18</v>
      </c>
      <c r="D41" s="33" t="s">
        <v>107</v>
      </c>
      <c r="E41" s="89">
        <v>15.597147950089127</v>
      </c>
      <c r="F41" s="34">
        <v>2.5</v>
      </c>
      <c r="G41" s="89">
        <f t="shared" si="5"/>
        <v>1.9106461559640804E-2</v>
      </c>
      <c r="H41" s="80">
        <f t="shared" si="6"/>
        <v>3.3436385918003561E-2</v>
      </c>
    </row>
    <row r="42" spans="1:8" x14ac:dyDescent="0.3">
      <c r="A42" s="32">
        <v>41</v>
      </c>
      <c r="B42" s="88" t="s">
        <v>93</v>
      </c>
      <c r="C42" s="32" t="s">
        <v>18</v>
      </c>
      <c r="D42" s="33" t="s">
        <v>107</v>
      </c>
      <c r="E42" s="89">
        <v>24.509803921568629</v>
      </c>
      <c r="F42" s="34">
        <v>10</v>
      </c>
      <c r="G42" s="89">
        <f t="shared" si="5"/>
        <v>4.7181262218704847E-2</v>
      </c>
      <c r="H42" s="80">
        <f t="shared" si="6"/>
        <v>0.3302696078431373</v>
      </c>
    </row>
    <row r="43" spans="1:8" x14ac:dyDescent="0.3">
      <c r="A43" s="32">
        <v>42</v>
      </c>
      <c r="B43" s="88" t="s">
        <v>7</v>
      </c>
      <c r="C43" s="32" t="s">
        <v>8</v>
      </c>
      <c r="D43" s="32" t="s">
        <v>110</v>
      </c>
      <c r="E43" s="89">
        <v>10.822510822510823</v>
      </c>
      <c r="F43" s="34">
        <v>8</v>
      </c>
      <c r="G43" s="89">
        <f t="shared" ref="G43:G61" si="7">PI()*(E43/100)^2/4</f>
        <v>9.1991126876071524E-3</v>
      </c>
      <c r="H43" s="80">
        <f t="shared" ref="H43:H61" si="8">((E43^2)*3.1416/40000)*F43*0.7</f>
        <v>5.1515151515151514E-2</v>
      </c>
    </row>
    <row r="44" spans="1:8" x14ac:dyDescent="0.3">
      <c r="A44" s="32">
        <v>43</v>
      </c>
      <c r="B44" s="88" t="s">
        <v>7</v>
      </c>
      <c r="C44" s="32" t="s">
        <v>8</v>
      </c>
      <c r="D44" s="32" t="s">
        <v>110</v>
      </c>
      <c r="E44" s="89">
        <v>16.870384517443341</v>
      </c>
      <c r="F44" s="34">
        <v>10</v>
      </c>
      <c r="G44" s="89">
        <f t="shared" si="7"/>
        <v>2.2353207214090384E-2</v>
      </c>
      <c r="H44" s="80">
        <f t="shared" si="8"/>
        <v>0.15647281639928698</v>
      </c>
    </row>
    <row r="45" spans="1:8" x14ac:dyDescent="0.3">
      <c r="A45" s="32">
        <v>44</v>
      </c>
      <c r="B45" s="88" t="s">
        <v>7</v>
      </c>
      <c r="C45" s="32" t="s">
        <v>8</v>
      </c>
      <c r="D45" s="32" t="s">
        <v>110</v>
      </c>
      <c r="E45" s="89">
        <v>17.50700280112045</v>
      </c>
      <c r="F45" s="34">
        <v>10</v>
      </c>
      <c r="G45" s="89">
        <f t="shared" si="7"/>
        <v>2.40720725605637E-2</v>
      </c>
      <c r="H45" s="80">
        <f t="shared" si="8"/>
        <v>0.16850490196078433</v>
      </c>
    </row>
    <row r="46" spans="1:8" x14ac:dyDescent="0.3">
      <c r="A46" s="32">
        <v>45</v>
      </c>
      <c r="B46" s="88" t="s">
        <v>93</v>
      </c>
      <c r="C46" s="32" t="s">
        <v>18</v>
      </c>
      <c r="D46" s="33" t="s">
        <v>107</v>
      </c>
      <c r="E46" s="89">
        <v>15.91545709192768</v>
      </c>
      <c r="F46" s="34">
        <v>12</v>
      </c>
      <c r="G46" s="89">
        <f t="shared" si="7"/>
        <v>1.9894274843441067E-2</v>
      </c>
      <c r="H46" s="80">
        <f t="shared" si="8"/>
        <v>0.16711229946524062</v>
      </c>
    </row>
    <row r="47" spans="1:8" x14ac:dyDescent="0.3">
      <c r="A47" s="32">
        <v>46</v>
      </c>
      <c r="B47" s="88" t="s">
        <v>93</v>
      </c>
      <c r="C47" s="32" t="s">
        <v>18</v>
      </c>
      <c r="D47" s="33" t="s">
        <v>107</v>
      </c>
      <c r="E47" s="89">
        <v>10.185892538833716</v>
      </c>
      <c r="F47" s="34">
        <v>9</v>
      </c>
      <c r="G47" s="89">
        <f t="shared" si="7"/>
        <v>8.1486949758734634E-3</v>
      </c>
      <c r="H47" s="80">
        <f t="shared" si="8"/>
        <v>5.1336898395721926E-2</v>
      </c>
    </row>
    <row r="48" spans="1:8" x14ac:dyDescent="0.3">
      <c r="A48" s="32">
        <v>47</v>
      </c>
      <c r="B48" s="88" t="s">
        <v>93</v>
      </c>
      <c r="C48" s="32" t="s">
        <v>18</v>
      </c>
      <c r="D48" s="33" t="s">
        <v>107</v>
      </c>
      <c r="E48" s="89">
        <v>11.45912910618793</v>
      </c>
      <c r="F48" s="34">
        <v>2.5</v>
      </c>
      <c r="G48" s="89">
        <f t="shared" si="7"/>
        <v>1.0313192078839852E-2</v>
      </c>
      <c r="H48" s="80">
        <f t="shared" si="8"/>
        <v>1.8048128342245989E-2</v>
      </c>
    </row>
    <row r="49" spans="1:8" x14ac:dyDescent="0.3">
      <c r="A49" s="32">
        <v>48</v>
      </c>
      <c r="B49" s="88" t="s">
        <v>93</v>
      </c>
      <c r="C49" s="32" t="s">
        <v>18</v>
      </c>
      <c r="D49" s="33" t="s">
        <v>107</v>
      </c>
      <c r="E49" s="89">
        <v>13.368983957219251</v>
      </c>
      <c r="F49" s="34">
        <v>10</v>
      </c>
      <c r="G49" s="89">
        <f t="shared" si="7"/>
        <v>1.403740032953202E-2</v>
      </c>
      <c r="H49" s="80">
        <f t="shared" si="8"/>
        <v>9.8262032085561501E-2</v>
      </c>
    </row>
    <row r="50" spans="1:8" x14ac:dyDescent="0.3">
      <c r="A50" s="32">
        <v>49</v>
      </c>
      <c r="B50" s="91" t="s">
        <v>48</v>
      </c>
      <c r="C50" s="32" t="s">
        <v>101</v>
      </c>
      <c r="D50" s="33" t="s">
        <v>112</v>
      </c>
      <c r="E50" s="89">
        <v>41.380188439011967</v>
      </c>
      <c r="F50" s="34">
        <v>15</v>
      </c>
      <c r="G50" s="89">
        <f t="shared" si="7"/>
        <v>0.13448529794166161</v>
      </c>
      <c r="H50" s="80">
        <f t="shared" si="8"/>
        <v>1.4120989304812832</v>
      </c>
    </row>
    <row r="51" spans="1:8" x14ac:dyDescent="0.3">
      <c r="A51" s="32">
        <v>50</v>
      </c>
      <c r="B51" s="88" t="s">
        <v>93</v>
      </c>
      <c r="C51" s="32" t="s">
        <v>18</v>
      </c>
      <c r="D51" s="33" t="s">
        <v>107</v>
      </c>
      <c r="E51" s="89">
        <v>13.368983957219251</v>
      </c>
      <c r="F51" s="34">
        <v>8</v>
      </c>
      <c r="G51" s="89">
        <f t="shared" si="7"/>
        <v>1.403740032953202E-2</v>
      </c>
      <c r="H51" s="80">
        <f t="shared" si="8"/>
        <v>7.8609625668449201E-2</v>
      </c>
    </row>
    <row r="52" spans="1:8" x14ac:dyDescent="0.3">
      <c r="A52" s="32">
        <v>51</v>
      </c>
      <c r="B52" s="88" t="s">
        <v>93</v>
      </c>
      <c r="C52" s="32" t="s">
        <v>18</v>
      </c>
      <c r="D52" s="33" t="s">
        <v>107</v>
      </c>
      <c r="E52" s="89">
        <v>10.185892538833716</v>
      </c>
      <c r="F52" s="34">
        <v>7</v>
      </c>
      <c r="G52" s="89">
        <f t="shared" si="7"/>
        <v>8.1486949758734634E-3</v>
      </c>
      <c r="H52" s="80">
        <f t="shared" si="8"/>
        <v>3.9928698752228167E-2</v>
      </c>
    </row>
    <row r="53" spans="1:8" x14ac:dyDescent="0.3">
      <c r="A53" s="32">
        <v>52</v>
      </c>
      <c r="B53" s="88" t="s">
        <v>93</v>
      </c>
      <c r="C53" s="32" t="s">
        <v>18</v>
      </c>
      <c r="D53" s="33" t="s">
        <v>107</v>
      </c>
      <c r="E53" s="89">
        <v>11.140819964349376</v>
      </c>
      <c r="F53" s="34">
        <v>8</v>
      </c>
      <c r="G53" s="89">
        <f t="shared" si="7"/>
        <v>9.7481946732861247E-3</v>
      </c>
      <c r="H53" s="80">
        <f t="shared" si="8"/>
        <v>5.4590017825311941E-2</v>
      </c>
    </row>
    <row r="54" spans="1:8" x14ac:dyDescent="0.3">
      <c r="A54" s="32">
        <v>53</v>
      </c>
      <c r="B54" s="88" t="s">
        <v>93</v>
      </c>
      <c r="C54" s="32" t="s">
        <v>18</v>
      </c>
      <c r="D54" s="33" t="s">
        <v>107</v>
      </c>
      <c r="E54" s="89">
        <v>10.185892538833716</v>
      </c>
      <c r="F54" s="34">
        <v>8</v>
      </c>
      <c r="G54" s="89">
        <f t="shared" si="7"/>
        <v>8.1486949758734634E-3</v>
      </c>
      <c r="H54" s="80">
        <f t="shared" si="8"/>
        <v>4.563279857397505E-2</v>
      </c>
    </row>
    <row r="55" spans="1:8" x14ac:dyDescent="0.3">
      <c r="A55" s="32">
        <v>54</v>
      </c>
      <c r="B55" s="88" t="s">
        <v>7</v>
      </c>
      <c r="C55" s="32" t="s">
        <v>8</v>
      </c>
      <c r="D55" s="32" t="s">
        <v>110</v>
      </c>
      <c r="E55" s="89">
        <v>19.098548510313215</v>
      </c>
      <c r="F55" s="34">
        <v>12</v>
      </c>
      <c r="G55" s="89">
        <f t="shared" si="7"/>
        <v>2.8647755774555139E-2</v>
      </c>
      <c r="H55" s="80">
        <f t="shared" si="8"/>
        <v>0.24064171122994651</v>
      </c>
    </row>
    <row r="56" spans="1:8" x14ac:dyDescent="0.3">
      <c r="A56" s="32">
        <v>55</v>
      </c>
      <c r="B56" s="88" t="s">
        <v>93</v>
      </c>
      <c r="C56" s="32" t="s">
        <v>18</v>
      </c>
      <c r="D56" s="33" t="s">
        <v>107</v>
      </c>
      <c r="E56" s="89">
        <v>15.91545709192768</v>
      </c>
      <c r="F56" s="34">
        <v>10</v>
      </c>
      <c r="G56" s="89">
        <f t="shared" si="7"/>
        <v>1.9894274843441067E-2</v>
      </c>
      <c r="H56" s="80">
        <f t="shared" si="8"/>
        <v>0.13926024955436717</v>
      </c>
    </row>
    <row r="57" spans="1:8" x14ac:dyDescent="0.3">
      <c r="A57" s="32">
        <v>56</v>
      </c>
      <c r="B57" s="88" t="s">
        <v>95</v>
      </c>
      <c r="C57" s="32" t="s">
        <v>11</v>
      </c>
      <c r="D57" s="32" t="s">
        <v>113</v>
      </c>
      <c r="E57" s="89">
        <v>19.098548510313215</v>
      </c>
      <c r="F57" s="34">
        <v>6</v>
      </c>
      <c r="G57" s="89">
        <f t="shared" si="7"/>
        <v>2.8647755774555139E-2</v>
      </c>
      <c r="H57" s="80">
        <f t="shared" si="8"/>
        <v>0.12032085561497326</v>
      </c>
    </row>
    <row r="58" spans="1:8" x14ac:dyDescent="0.3">
      <c r="A58" s="32">
        <v>57</v>
      </c>
      <c r="B58" s="88" t="s">
        <v>7</v>
      </c>
      <c r="C58" s="32" t="s">
        <v>8</v>
      </c>
      <c r="D58" s="32" t="s">
        <v>110</v>
      </c>
      <c r="E58" s="89">
        <v>11.140819964349376</v>
      </c>
      <c r="F58" s="34">
        <v>8</v>
      </c>
      <c r="G58" s="89">
        <f t="shared" si="7"/>
        <v>9.7481946732861247E-3</v>
      </c>
      <c r="H58" s="80">
        <f t="shared" si="8"/>
        <v>5.4590017825311941E-2</v>
      </c>
    </row>
    <row r="59" spans="1:8" x14ac:dyDescent="0.3">
      <c r="A59" s="32">
        <v>58</v>
      </c>
      <c r="B59" s="88" t="s">
        <v>93</v>
      </c>
      <c r="C59" s="32" t="s">
        <v>18</v>
      </c>
      <c r="D59" s="33" t="s">
        <v>107</v>
      </c>
      <c r="E59" s="89">
        <v>10.185892538833716</v>
      </c>
      <c r="F59" s="34">
        <v>6</v>
      </c>
      <c r="G59" s="89">
        <f t="shared" si="7"/>
        <v>8.1486949758734634E-3</v>
      </c>
      <c r="H59" s="80">
        <f t="shared" si="8"/>
        <v>3.4224598930481284E-2</v>
      </c>
    </row>
    <row r="60" spans="1:8" x14ac:dyDescent="0.3">
      <c r="A60" s="32">
        <v>59</v>
      </c>
      <c r="B60" s="88" t="s">
        <v>7</v>
      </c>
      <c r="C60" s="32" t="s">
        <v>8</v>
      </c>
      <c r="D60" s="32" t="s">
        <v>110</v>
      </c>
      <c r="E60" s="89">
        <v>14.323911382734913</v>
      </c>
      <c r="F60" s="34">
        <v>8</v>
      </c>
      <c r="G60" s="89">
        <f t="shared" si="7"/>
        <v>1.6114362623187269E-2</v>
      </c>
      <c r="H60" s="80">
        <f t="shared" si="8"/>
        <v>9.0240641711229946E-2</v>
      </c>
    </row>
    <row r="61" spans="1:8" x14ac:dyDescent="0.3">
      <c r="A61" s="32">
        <v>60</v>
      </c>
      <c r="B61" s="88" t="s">
        <v>7</v>
      </c>
      <c r="C61" s="32" t="s">
        <v>8</v>
      </c>
      <c r="D61" s="32" t="s">
        <v>110</v>
      </c>
      <c r="E61" s="89">
        <v>17.825311942959001</v>
      </c>
      <c r="F61" s="34">
        <v>10</v>
      </c>
      <c r="G61" s="89">
        <f t="shared" si="7"/>
        <v>2.4955378363612481E-2</v>
      </c>
      <c r="H61" s="80">
        <f t="shared" si="8"/>
        <v>0.17468805704099816</v>
      </c>
    </row>
    <row r="62" spans="1:8" x14ac:dyDescent="0.3">
      <c r="A62" s="32">
        <v>61</v>
      </c>
      <c r="B62" s="88" t="s">
        <v>7</v>
      </c>
      <c r="C62" s="32" t="s">
        <v>8</v>
      </c>
      <c r="D62" s="32" t="s">
        <v>110</v>
      </c>
      <c r="E62" s="89">
        <v>11.45912910618793</v>
      </c>
      <c r="F62" s="34">
        <v>8</v>
      </c>
      <c r="G62" s="89">
        <f t="shared" ref="G62:G75" si="9">PI()*(E62/100)^2/4</f>
        <v>1.0313192078839852E-2</v>
      </c>
      <c r="H62" s="80">
        <f t="shared" ref="H62:H75" si="10">((E62^2)*3.1416/40000)*F62*0.7</f>
        <v>5.7754010695187166E-2</v>
      </c>
    </row>
    <row r="63" spans="1:8" x14ac:dyDescent="0.3">
      <c r="A63" s="32">
        <v>62</v>
      </c>
      <c r="B63" s="88" t="s">
        <v>7</v>
      </c>
      <c r="C63" s="32" t="s">
        <v>8</v>
      </c>
      <c r="D63" s="32" t="s">
        <v>110</v>
      </c>
      <c r="E63" s="89">
        <v>10.822510822510823</v>
      </c>
      <c r="F63" s="34">
        <v>6</v>
      </c>
      <c r="G63" s="89">
        <f t="shared" si="9"/>
        <v>9.1991126876071524E-3</v>
      </c>
      <c r="H63" s="80">
        <f t="shared" si="10"/>
        <v>3.8636363636363635E-2</v>
      </c>
    </row>
    <row r="64" spans="1:8" x14ac:dyDescent="0.3">
      <c r="A64" s="32">
        <v>63</v>
      </c>
      <c r="B64" s="88" t="s">
        <v>7</v>
      </c>
      <c r="C64" s="32" t="s">
        <v>8</v>
      </c>
      <c r="D64" s="32" t="s">
        <v>110</v>
      </c>
      <c r="E64" s="89">
        <v>10.504201680672269</v>
      </c>
      <c r="F64" s="34">
        <v>8</v>
      </c>
      <c r="G64" s="89">
        <f t="shared" si="9"/>
        <v>8.6659461218029296E-3</v>
      </c>
      <c r="H64" s="80">
        <f t="shared" si="10"/>
        <v>4.8529411764705883E-2</v>
      </c>
    </row>
    <row r="65" spans="1:8" x14ac:dyDescent="0.3">
      <c r="A65" s="32">
        <v>64</v>
      </c>
      <c r="B65" s="88" t="s">
        <v>7</v>
      </c>
      <c r="C65" s="32" t="s">
        <v>8</v>
      </c>
      <c r="D65" s="32" t="s">
        <v>110</v>
      </c>
      <c r="E65" s="89">
        <v>12.732365673542144</v>
      </c>
      <c r="F65" s="34">
        <v>9</v>
      </c>
      <c r="G65" s="89">
        <f t="shared" si="9"/>
        <v>1.2732335899802287E-2</v>
      </c>
      <c r="H65" s="80">
        <f t="shared" si="10"/>
        <v>8.0213903743315509E-2</v>
      </c>
    </row>
    <row r="66" spans="1:8" ht="15.6" customHeight="1" x14ac:dyDescent="0.3">
      <c r="A66" s="32">
        <v>65</v>
      </c>
      <c r="B66" s="88" t="s">
        <v>93</v>
      </c>
      <c r="C66" s="32" t="s">
        <v>18</v>
      </c>
      <c r="D66" s="33" t="s">
        <v>107</v>
      </c>
      <c r="E66" s="89">
        <v>12.732365673542144</v>
      </c>
      <c r="F66" s="34">
        <v>7</v>
      </c>
      <c r="G66" s="89">
        <f t="shared" si="9"/>
        <v>1.2732335899802287E-2</v>
      </c>
      <c r="H66" s="80">
        <f t="shared" si="10"/>
        <v>6.2388591800356503E-2</v>
      </c>
    </row>
    <row r="67" spans="1:8" ht="15.6" customHeight="1" x14ac:dyDescent="0.3">
      <c r="A67" s="32">
        <v>66</v>
      </c>
      <c r="B67" s="88" t="s">
        <v>93</v>
      </c>
      <c r="C67" s="32" t="s">
        <v>18</v>
      </c>
      <c r="D67" s="33" t="s">
        <v>107</v>
      </c>
      <c r="E67" s="89">
        <v>12.095747389865037</v>
      </c>
      <c r="F67" s="34">
        <v>2.5</v>
      </c>
      <c r="G67" s="89">
        <f t="shared" si="9"/>
        <v>1.1490933149571564E-2</v>
      </c>
      <c r="H67" s="80">
        <f t="shared" si="10"/>
        <v>2.0109180035650626E-2</v>
      </c>
    </row>
    <row r="68" spans="1:8" ht="15.6" customHeight="1" x14ac:dyDescent="0.3">
      <c r="A68" s="32">
        <v>67</v>
      </c>
      <c r="B68" s="88" t="s">
        <v>7</v>
      </c>
      <c r="C68" s="32" t="s">
        <v>8</v>
      </c>
      <c r="D68" s="32" t="s">
        <v>110</v>
      </c>
      <c r="E68" s="89">
        <v>11.140819964349376</v>
      </c>
      <c r="F68" s="34">
        <v>7</v>
      </c>
      <c r="G68" s="89">
        <f t="shared" si="9"/>
        <v>9.7481946732861247E-3</v>
      </c>
      <c r="H68" s="80">
        <f t="shared" si="10"/>
        <v>4.7766265597147944E-2</v>
      </c>
    </row>
    <row r="69" spans="1:8" x14ac:dyDescent="0.3">
      <c r="A69" s="32">
        <v>68</v>
      </c>
      <c r="B69" s="88" t="s">
        <v>93</v>
      </c>
      <c r="C69" s="32" t="s">
        <v>18</v>
      </c>
      <c r="D69" s="33" t="s">
        <v>107</v>
      </c>
      <c r="E69" s="89">
        <v>11.140819964349376</v>
      </c>
      <c r="F69" s="34">
        <v>8</v>
      </c>
      <c r="G69" s="89">
        <f t="shared" si="9"/>
        <v>9.7481946732861247E-3</v>
      </c>
      <c r="H69" s="80">
        <f t="shared" si="10"/>
        <v>5.4590017825311941E-2</v>
      </c>
    </row>
    <row r="70" spans="1:8" x14ac:dyDescent="0.3">
      <c r="A70" s="32">
        <v>69</v>
      </c>
      <c r="B70" s="88" t="s">
        <v>93</v>
      </c>
      <c r="C70" s="32" t="s">
        <v>18</v>
      </c>
      <c r="D70" s="33" t="s">
        <v>107</v>
      </c>
      <c r="E70" s="89">
        <v>11.140819964349376</v>
      </c>
      <c r="F70" s="34">
        <v>8</v>
      </c>
      <c r="G70" s="89">
        <f t="shared" si="9"/>
        <v>9.7481946732861247E-3</v>
      </c>
      <c r="H70" s="80">
        <f t="shared" si="10"/>
        <v>5.4590017825311941E-2</v>
      </c>
    </row>
    <row r="71" spans="1:8" x14ac:dyDescent="0.3">
      <c r="A71" s="32">
        <v>70</v>
      </c>
      <c r="B71" s="88" t="s">
        <v>93</v>
      </c>
      <c r="C71" s="32" t="s">
        <v>18</v>
      </c>
      <c r="D71" s="33" t="s">
        <v>107</v>
      </c>
      <c r="E71" s="89">
        <v>10.822510822510823</v>
      </c>
      <c r="F71" s="34">
        <v>8</v>
      </c>
      <c r="G71" s="89">
        <f t="shared" si="9"/>
        <v>9.1991126876071524E-3</v>
      </c>
      <c r="H71" s="80">
        <f t="shared" si="10"/>
        <v>5.1515151515151514E-2</v>
      </c>
    </row>
    <row r="72" spans="1:8" x14ac:dyDescent="0.3">
      <c r="A72" s="32">
        <v>71</v>
      </c>
      <c r="B72" s="88" t="s">
        <v>7</v>
      </c>
      <c r="C72" s="32" t="s">
        <v>8</v>
      </c>
      <c r="D72" s="32" t="s">
        <v>110</v>
      </c>
      <c r="E72" s="89">
        <v>24.191494779730075</v>
      </c>
      <c r="F72" s="34">
        <v>10</v>
      </c>
      <c r="G72" s="89">
        <f t="shared" si="9"/>
        <v>4.5963732598286254E-2</v>
      </c>
      <c r="H72" s="80">
        <f t="shared" si="10"/>
        <v>0.32174688057041001</v>
      </c>
    </row>
    <row r="73" spans="1:8" x14ac:dyDescent="0.3">
      <c r="A73" s="32">
        <v>72</v>
      </c>
      <c r="B73" s="88" t="s">
        <v>7</v>
      </c>
      <c r="C73" s="32" t="s">
        <v>8</v>
      </c>
      <c r="D73" s="32" t="s">
        <v>110</v>
      </c>
      <c r="E73" s="89">
        <v>12.095747389865037</v>
      </c>
      <c r="F73" s="34">
        <v>12</v>
      </c>
      <c r="G73" s="89">
        <f t="shared" si="9"/>
        <v>1.1490933149571564E-2</v>
      </c>
      <c r="H73" s="80">
        <f t="shared" si="10"/>
        <v>9.6524064171122997E-2</v>
      </c>
    </row>
    <row r="74" spans="1:8" x14ac:dyDescent="0.3">
      <c r="A74" s="32">
        <v>73</v>
      </c>
      <c r="B74" s="88" t="s">
        <v>7</v>
      </c>
      <c r="C74" s="32" t="s">
        <v>8</v>
      </c>
      <c r="D74" s="32" t="s">
        <v>110</v>
      </c>
      <c r="E74" s="89">
        <v>12.732365673542144</v>
      </c>
      <c r="F74" s="34">
        <v>9</v>
      </c>
      <c r="G74" s="89">
        <f t="shared" si="9"/>
        <v>1.2732335899802287E-2</v>
      </c>
      <c r="H74" s="80">
        <f t="shared" si="10"/>
        <v>8.0213903743315509E-2</v>
      </c>
    </row>
    <row r="75" spans="1:8" x14ac:dyDescent="0.3">
      <c r="A75" s="32">
        <v>74</v>
      </c>
      <c r="B75" s="88" t="s">
        <v>7</v>
      </c>
      <c r="C75" s="32" t="s">
        <v>8</v>
      </c>
      <c r="D75" s="32" t="s">
        <v>110</v>
      </c>
      <c r="E75" s="89">
        <v>14.642220524573466</v>
      </c>
      <c r="F75" s="34">
        <v>10</v>
      </c>
      <c r="G75" s="89">
        <f t="shared" si="9"/>
        <v>1.6838514227488523E-2</v>
      </c>
      <c r="H75" s="80">
        <f t="shared" si="10"/>
        <v>0.11786987522281636</v>
      </c>
    </row>
    <row r="76" spans="1:8" x14ac:dyDescent="0.3">
      <c r="A76" s="32">
        <v>75</v>
      </c>
      <c r="B76" s="88" t="s">
        <v>7</v>
      </c>
      <c r="C76" s="32" t="s">
        <v>8</v>
      </c>
      <c r="D76" s="32" t="s">
        <v>110</v>
      </c>
      <c r="E76" s="89">
        <v>19.098548510313215</v>
      </c>
      <c r="F76" s="34">
        <v>4</v>
      </c>
      <c r="G76" s="89">
        <f t="shared" ref="G76:G86" si="11">PI()*(E76/100)^2/4</f>
        <v>2.8647755774555139E-2</v>
      </c>
      <c r="H76" s="80">
        <f t="shared" ref="H76:H86" si="12">((E76^2)*3.1416/40000)*F76*0.7</f>
        <v>8.0213903743315496E-2</v>
      </c>
    </row>
    <row r="77" spans="1:8" x14ac:dyDescent="0.3">
      <c r="A77" s="32">
        <v>76</v>
      </c>
      <c r="B77" s="88" t="s">
        <v>7</v>
      </c>
      <c r="C77" s="32" t="s">
        <v>8</v>
      </c>
      <c r="D77" s="32" t="s">
        <v>110</v>
      </c>
      <c r="E77" s="89">
        <v>11.140819964349376</v>
      </c>
      <c r="F77" s="34">
        <v>8</v>
      </c>
      <c r="G77" s="89">
        <f t="shared" si="11"/>
        <v>9.7481946732861247E-3</v>
      </c>
      <c r="H77" s="80">
        <f t="shared" si="12"/>
        <v>5.4590017825311941E-2</v>
      </c>
    </row>
    <row r="78" spans="1:8" x14ac:dyDescent="0.3">
      <c r="A78" s="32">
        <v>77</v>
      </c>
      <c r="B78" s="88" t="s">
        <v>93</v>
      </c>
      <c r="C78" s="32" t="s">
        <v>18</v>
      </c>
      <c r="D78" s="33" t="s">
        <v>107</v>
      </c>
      <c r="E78" s="89">
        <v>10.822510822510823</v>
      </c>
      <c r="F78" s="34">
        <v>7</v>
      </c>
      <c r="G78" s="89">
        <f t="shared" si="11"/>
        <v>9.1991126876071524E-3</v>
      </c>
      <c r="H78" s="80">
        <f t="shared" si="12"/>
        <v>4.5075757575757575E-2</v>
      </c>
    </row>
    <row r="79" spans="1:8" x14ac:dyDescent="0.3">
      <c r="A79" s="32">
        <v>78</v>
      </c>
      <c r="B79" s="91" t="s">
        <v>48</v>
      </c>
      <c r="C79" s="32" t="s">
        <v>101</v>
      </c>
      <c r="D79" s="33" t="s">
        <v>112</v>
      </c>
      <c r="E79" s="89">
        <v>28.647822765469826</v>
      </c>
      <c r="F79" s="34">
        <v>14</v>
      </c>
      <c r="G79" s="89">
        <f t="shared" si="11"/>
        <v>6.4457450492749077E-2</v>
      </c>
      <c r="H79" s="80">
        <f t="shared" si="12"/>
        <v>0.63168449197860965</v>
      </c>
    </row>
    <row r="80" spans="1:8" x14ac:dyDescent="0.3">
      <c r="A80" s="32">
        <v>79</v>
      </c>
      <c r="B80" s="88" t="s">
        <v>7</v>
      </c>
      <c r="C80" s="32" t="s">
        <v>8</v>
      </c>
      <c r="D80" s="32" t="s">
        <v>110</v>
      </c>
      <c r="E80" s="89">
        <v>15.91545709192768</v>
      </c>
      <c r="F80" s="34">
        <v>8</v>
      </c>
      <c r="G80" s="89">
        <f t="shared" si="11"/>
        <v>1.9894274843441067E-2</v>
      </c>
      <c r="H80" s="80">
        <f t="shared" si="12"/>
        <v>0.11140819964349374</v>
      </c>
    </row>
    <row r="81" spans="1:8" x14ac:dyDescent="0.3">
      <c r="A81" s="32">
        <v>80</v>
      </c>
      <c r="B81" s="88" t="s">
        <v>93</v>
      </c>
      <c r="C81" s="32" t="s">
        <v>18</v>
      </c>
      <c r="D81" s="33" t="s">
        <v>107</v>
      </c>
      <c r="E81" s="89">
        <v>11.140819964349376</v>
      </c>
      <c r="F81" s="34">
        <v>8</v>
      </c>
      <c r="G81" s="89">
        <f t="shared" si="11"/>
        <v>9.7481946732861247E-3</v>
      </c>
      <c r="H81" s="80">
        <f t="shared" si="12"/>
        <v>5.4590017825311941E-2</v>
      </c>
    </row>
    <row r="82" spans="1:8" x14ac:dyDescent="0.3">
      <c r="A82" s="32">
        <v>81</v>
      </c>
      <c r="B82" s="88" t="s">
        <v>7</v>
      </c>
      <c r="C82" s="32" t="s">
        <v>8</v>
      </c>
      <c r="D82" s="32" t="s">
        <v>110</v>
      </c>
      <c r="E82" s="89">
        <v>12.095747389865037</v>
      </c>
      <c r="F82" s="34">
        <v>8</v>
      </c>
      <c r="G82" s="89">
        <f t="shared" si="11"/>
        <v>1.1490933149571564E-2</v>
      </c>
      <c r="H82" s="80">
        <f t="shared" si="12"/>
        <v>6.4349376114082008E-2</v>
      </c>
    </row>
    <row r="83" spans="1:8" x14ac:dyDescent="0.3">
      <c r="A83" s="32">
        <v>82</v>
      </c>
      <c r="B83" s="88" t="s">
        <v>93</v>
      </c>
      <c r="C83" s="32" t="s">
        <v>18</v>
      </c>
      <c r="D83" s="33" t="s">
        <v>107</v>
      </c>
      <c r="E83" s="89">
        <v>11.45912910618793</v>
      </c>
      <c r="F83" s="34">
        <v>8</v>
      </c>
      <c r="G83" s="89">
        <f t="shared" si="11"/>
        <v>1.0313192078839852E-2</v>
      </c>
      <c r="H83" s="80">
        <f t="shared" si="12"/>
        <v>5.7754010695187166E-2</v>
      </c>
    </row>
    <row r="84" spans="1:8" x14ac:dyDescent="0.3">
      <c r="A84" s="32">
        <v>83</v>
      </c>
      <c r="B84" s="88" t="s">
        <v>93</v>
      </c>
      <c r="C84" s="32" t="s">
        <v>18</v>
      </c>
      <c r="D84" s="33" t="s">
        <v>107</v>
      </c>
      <c r="E84" s="89">
        <v>11.140819964349376</v>
      </c>
      <c r="F84" s="34">
        <v>7</v>
      </c>
      <c r="G84" s="89">
        <f t="shared" si="11"/>
        <v>9.7481946732861247E-3</v>
      </c>
      <c r="H84" s="80">
        <f t="shared" si="12"/>
        <v>4.7766265597147944E-2</v>
      </c>
    </row>
    <row r="85" spans="1:8" x14ac:dyDescent="0.3">
      <c r="A85" s="32">
        <v>84</v>
      </c>
      <c r="B85" s="91" t="s">
        <v>48</v>
      </c>
      <c r="C85" s="32" t="s">
        <v>101</v>
      </c>
      <c r="D85" s="33" t="s">
        <v>112</v>
      </c>
      <c r="E85" s="89">
        <v>28.647822765469826</v>
      </c>
      <c r="F85" s="34">
        <v>14</v>
      </c>
      <c r="G85" s="89">
        <f t="shared" si="11"/>
        <v>6.4457450492749077E-2</v>
      </c>
      <c r="H85" s="80">
        <f t="shared" si="12"/>
        <v>0.63168449197860965</v>
      </c>
    </row>
    <row r="86" spans="1:8" x14ac:dyDescent="0.3">
      <c r="A86" s="32">
        <v>85</v>
      </c>
      <c r="B86" s="88" t="s">
        <v>93</v>
      </c>
      <c r="C86" s="32" t="s">
        <v>18</v>
      </c>
      <c r="D86" s="33" t="s">
        <v>107</v>
      </c>
      <c r="E86" s="89">
        <v>12.732365673542144</v>
      </c>
      <c r="F86" s="34">
        <v>10</v>
      </c>
      <c r="G86" s="89">
        <f t="shared" si="11"/>
        <v>1.2732335899802287E-2</v>
      </c>
      <c r="H86" s="80">
        <f t="shared" si="12"/>
        <v>8.9126559714795009E-2</v>
      </c>
    </row>
    <row r="87" spans="1:8" x14ac:dyDescent="0.3">
      <c r="A87" s="32">
        <v>86</v>
      </c>
      <c r="B87" s="88" t="s">
        <v>28</v>
      </c>
      <c r="C87" s="32" t="s">
        <v>29</v>
      </c>
      <c r="D87" s="32" t="s">
        <v>114</v>
      </c>
      <c r="E87" s="89">
        <v>28.647822765469826</v>
      </c>
      <c r="F87" s="34">
        <v>16</v>
      </c>
      <c r="G87" s="89">
        <f t="shared" ref="G87:G100" si="13">PI()*(E87/100)^2/4</f>
        <v>6.4457450492749077E-2</v>
      </c>
      <c r="H87" s="80">
        <f t="shared" ref="H87:H100" si="14">((E87^2)*3.1416/40000)*F87*0.7</f>
        <v>0.72192513368983957</v>
      </c>
    </row>
    <row r="88" spans="1:8" x14ac:dyDescent="0.3">
      <c r="A88" s="32">
        <v>87</v>
      </c>
      <c r="B88" s="88" t="s">
        <v>7</v>
      </c>
      <c r="C88" s="32" t="s">
        <v>8</v>
      </c>
      <c r="D88" s="32" t="s">
        <v>110</v>
      </c>
      <c r="E88" s="89">
        <v>12.095747389865037</v>
      </c>
      <c r="F88" s="34">
        <v>9</v>
      </c>
      <c r="G88" s="89">
        <f t="shared" si="13"/>
        <v>1.1490933149571564E-2</v>
      </c>
      <c r="H88" s="80">
        <f t="shared" si="14"/>
        <v>7.2393048128342255E-2</v>
      </c>
    </row>
    <row r="89" spans="1:8" x14ac:dyDescent="0.3">
      <c r="A89" s="32">
        <v>88</v>
      </c>
      <c r="B89" s="88" t="s">
        <v>7</v>
      </c>
      <c r="C89" s="32" t="s">
        <v>8</v>
      </c>
      <c r="D89" s="32" t="s">
        <v>110</v>
      </c>
      <c r="E89" s="89">
        <v>12.095747389865037</v>
      </c>
      <c r="F89" s="34">
        <v>9</v>
      </c>
      <c r="G89" s="89">
        <f t="shared" si="13"/>
        <v>1.1490933149571564E-2</v>
      </c>
      <c r="H89" s="80">
        <f t="shared" si="14"/>
        <v>7.2393048128342255E-2</v>
      </c>
    </row>
    <row r="90" spans="1:8" x14ac:dyDescent="0.3">
      <c r="A90" s="32">
        <v>89</v>
      </c>
      <c r="B90" s="88" t="s">
        <v>7</v>
      </c>
      <c r="C90" s="32" t="s">
        <v>8</v>
      </c>
      <c r="D90" s="32" t="s">
        <v>110</v>
      </c>
      <c r="E90" s="89">
        <v>12.095747389865037</v>
      </c>
      <c r="F90" s="34">
        <v>9</v>
      </c>
      <c r="G90" s="89">
        <f t="shared" si="13"/>
        <v>1.1490933149571564E-2</v>
      </c>
      <c r="H90" s="80">
        <f t="shared" si="14"/>
        <v>7.2393048128342255E-2</v>
      </c>
    </row>
    <row r="91" spans="1:8" x14ac:dyDescent="0.3">
      <c r="A91" s="32">
        <v>90</v>
      </c>
      <c r="B91" s="88" t="s">
        <v>28</v>
      </c>
      <c r="C91" s="32" t="s">
        <v>29</v>
      </c>
      <c r="D91" s="32" t="s">
        <v>114</v>
      </c>
      <c r="E91" s="89">
        <v>35.0140056022409</v>
      </c>
      <c r="F91" s="34">
        <v>14</v>
      </c>
      <c r="G91" s="89">
        <f t="shared" si="13"/>
        <v>9.6288290242254798E-2</v>
      </c>
      <c r="H91" s="80">
        <f t="shared" si="14"/>
        <v>0.94362745098039236</v>
      </c>
    </row>
    <row r="92" spans="1:8" x14ac:dyDescent="0.3">
      <c r="A92" s="32">
        <v>91</v>
      </c>
      <c r="B92" s="88" t="s">
        <v>7</v>
      </c>
      <c r="C92" s="32" t="s">
        <v>8</v>
      </c>
      <c r="D92" s="32" t="s">
        <v>110</v>
      </c>
      <c r="E92" s="89">
        <v>12.095747389865037</v>
      </c>
      <c r="F92" s="34">
        <v>5</v>
      </c>
      <c r="G92" s="89">
        <f t="shared" si="13"/>
        <v>1.1490933149571564E-2</v>
      </c>
      <c r="H92" s="80">
        <f t="shared" si="14"/>
        <v>4.0218360071301251E-2</v>
      </c>
    </row>
    <row r="93" spans="1:8" x14ac:dyDescent="0.3">
      <c r="A93" s="32">
        <v>92</v>
      </c>
      <c r="B93" s="88" t="s">
        <v>93</v>
      </c>
      <c r="C93" s="32" t="s">
        <v>18</v>
      </c>
      <c r="D93" s="33" t="s">
        <v>107</v>
      </c>
      <c r="E93" s="89">
        <v>19.098548510313215</v>
      </c>
      <c r="F93" s="34">
        <v>6</v>
      </c>
      <c r="G93" s="89">
        <f t="shared" si="13"/>
        <v>2.8647755774555139E-2</v>
      </c>
      <c r="H93" s="80">
        <f t="shared" si="14"/>
        <v>0.12032085561497326</v>
      </c>
    </row>
    <row r="94" spans="1:8" x14ac:dyDescent="0.3">
      <c r="A94" s="32">
        <v>93</v>
      </c>
      <c r="B94" s="88" t="s">
        <v>7</v>
      </c>
      <c r="C94" s="32" t="s">
        <v>8</v>
      </c>
      <c r="D94" s="32" t="s">
        <v>110</v>
      </c>
      <c r="E94" s="89">
        <v>12.732365673542144</v>
      </c>
      <c r="F94" s="34">
        <v>10</v>
      </c>
      <c r="G94" s="89">
        <f t="shared" si="13"/>
        <v>1.2732335899802287E-2</v>
      </c>
      <c r="H94" s="80">
        <f t="shared" si="14"/>
        <v>8.9126559714795009E-2</v>
      </c>
    </row>
    <row r="95" spans="1:8" x14ac:dyDescent="0.3">
      <c r="A95" s="32">
        <v>94</v>
      </c>
      <c r="B95" s="88" t="s">
        <v>7</v>
      </c>
      <c r="C95" s="32" t="s">
        <v>8</v>
      </c>
      <c r="D95" s="32" t="s">
        <v>110</v>
      </c>
      <c r="E95" s="89">
        <v>13.368983957219251</v>
      </c>
      <c r="F95" s="34">
        <v>8</v>
      </c>
      <c r="G95" s="89">
        <f t="shared" si="13"/>
        <v>1.403740032953202E-2</v>
      </c>
      <c r="H95" s="80">
        <f t="shared" si="14"/>
        <v>7.8609625668449201E-2</v>
      </c>
    </row>
    <row r="96" spans="1:8" x14ac:dyDescent="0.3">
      <c r="A96" s="32">
        <v>95</v>
      </c>
      <c r="B96" s="88" t="s">
        <v>7</v>
      </c>
      <c r="C96" s="32" t="s">
        <v>8</v>
      </c>
      <c r="D96" s="32" t="s">
        <v>110</v>
      </c>
      <c r="E96" s="89">
        <v>13.368983957219251</v>
      </c>
      <c r="F96" s="34">
        <v>8</v>
      </c>
      <c r="G96" s="89">
        <f t="shared" si="13"/>
        <v>1.403740032953202E-2</v>
      </c>
      <c r="H96" s="80">
        <f t="shared" si="14"/>
        <v>7.8609625668449201E-2</v>
      </c>
    </row>
    <row r="97" spans="1:8" x14ac:dyDescent="0.3">
      <c r="A97" s="32">
        <v>96</v>
      </c>
      <c r="B97" s="88" t="s">
        <v>7</v>
      </c>
      <c r="C97" s="32" t="s">
        <v>8</v>
      </c>
      <c r="D97" s="32" t="s">
        <v>110</v>
      </c>
      <c r="E97" s="89">
        <v>15.278838808250573</v>
      </c>
      <c r="F97" s="34">
        <v>6</v>
      </c>
      <c r="G97" s="89">
        <f t="shared" si="13"/>
        <v>1.8334563695715289E-2</v>
      </c>
      <c r="H97" s="80">
        <f t="shared" si="14"/>
        <v>7.7005347593582879E-2</v>
      </c>
    </row>
    <row r="98" spans="1:8" x14ac:dyDescent="0.3">
      <c r="A98" s="32">
        <v>97</v>
      </c>
      <c r="B98" s="88" t="s">
        <v>7</v>
      </c>
      <c r="C98" s="32" t="s">
        <v>8</v>
      </c>
      <c r="D98" s="32" t="s">
        <v>110</v>
      </c>
      <c r="E98" s="89">
        <v>15.91545709192768</v>
      </c>
      <c r="F98" s="34">
        <v>8</v>
      </c>
      <c r="G98" s="89">
        <f t="shared" si="13"/>
        <v>1.9894274843441067E-2</v>
      </c>
      <c r="H98" s="80">
        <f t="shared" si="14"/>
        <v>0.11140819964349374</v>
      </c>
    </row>
    <row r="99" spans="1:8" x14ac:dyDescent="0.3">
      <c r="A99" s="32">
        <v>98</v>
      </c>
      <c r="B99" s="88" t="s">
        <v>93</v>
      </c>
      <c r="C99" s="32" t="s">
        <v>18</v>
      </c>
      <c r="D99" s="33" t="s">
        <v>107</v>
      </c>
      <c r="E99" s="89">
        <v>13.368983957219251</v>
      </c>
      <c r="F99" s="34">
        <v>8</v>
      </c>
      <c r="G99" s="89">
        <f t="shared" si="13"/>
        <v>1.403740032953202E-2</v>
      </c>
      <c r="H99" s="80">
        <f t="shared" si="14"/>
        <v>7.8609625668449201E-2</v>
      </c>
    </row>
    <row r="100" spans="1:8" x14ac:dyDescent="0.3">
      <c r="A100" s="32">
        <v>99</v>
      </c>
      <c r="B100" s="88" t="s">
        <v>7</v>
      </c>
      <c r="C100" s="32" t="s">
        <v>8</v>
      </c>
      <c r="D100" s="32" t="s">
        <v>110</v>
      </c>
      <c r="E100" s="89">
        <v>15.91545709192768</v>
      </c>
      <c r="F100" s="34">
        <v>10</v>
      </c>
      <c r="G100" s="89">
        <f t="shared" si="13"/>
        <v>1.9894274843441067E-2</v>
      </c>
      <c r="H100" s="80">
        <f t="shared" si="14"/>
        <v>0.13926024955436717</v>
      </c>
    </row>
    <row r="101" spans="1:8" x14ac:dyDescent="0.3">
      <c r="A101" s="32">
        <v>100</v>
      </c>
      <c r="B101" s="88" t="s">
        <v>7</v>
      </c>
      <c r="C101" s="32" t="s">
        <v>8</v>
      </c>
      <c r="D101" s="32" t="s">
        <v>110</v>
      </c>
      <c r="E101" s="89">
        <v>19.098548510313215</v>
      </c>
      <c r="F101" s="34">
        <v>12</v>
      </c>
      <c r="G101" s="89">
        <f t="shared" ref="G101:G112" si="15">PI()*(E101/100)^2/4</f>
        <v>2.8647755774555139E-2</v>
      </c>
      <c r="H101" s="80">
        <f t="shared" ref="H101:H112" si="16">((E101^2)*3.1416/40000)*F101*0.7</f>
        <v>0.24064171122994651</v>
      </c>
    </row>
    <row r="102" spans="1:8" x14ac:dyDescent="0.3">
      <c r="A102" s="32">
        <v>101</v>
      </c>
      <c r="B102" s="88" t="s">
        <v>7</v>
      </c>
      <c r="C102" s="32" t="s">
        <v>8</v>
      </c>
      <c r="D102" s="32" t="s">
        <v>110</v>
      </c>
      <c r="E102" s="89">
        <v>15.91545709192768</v>
      </c>
      <c r="F102" s="34">
        <v>10</v>
      </c>
      <c r="G102" s="89">
        <f t="shared" si="15"/>
        <v>1.9894274843441067E-2</v>
      </c>
      <c r="H102" s="80">
        <f t="shared" si="16"/>
        <v>0.13926024955436717</v>
      </c>
    </row>
    <row r="103" spans="1:8" x14ac:dyDescent="0.3">
      <c r="A103" s="32">
        <v>102</v>
      </c>
      <c r="B103" s="88" t="s">
        <v>7</v>
      </c>
      <c r="C103" s="32" t="s">
        <v>8</v>
      </c>
      <c r="D103" s="32" t="s">
        <v>110</v>
      </c>
      <c r="E103" s="89">
        <v>13.368983957219251</v>
      </c>
      <c r="F103" s="34">
        <v>9</v>
      </c>
      <c r="G103" s="89">
        <f t="shared" si="15"/>
        <v>1.403740032953202E-2</v>
      </c>
      <c r="H103" s="80">
        <f t="shared" si="16"/>
        <v>8.8435828877005351E-2</v>
      </c>
    </row>
    <row r="104" spans="1:8" ht="15" customHeight="1" x14ac:dyDescent="0.3">
      <c r="A104" s="32">
        <v>103</v>
      </c>
      <c r="B104" s="88" t="s">
        <v>7</v>
      </c>
      <c r="C104" s="32" t="s">
        <v>8</v>
      </c>
      <c r="D104" s="32" t="s">
        <v>110</v>
      </c>
      <c r="E104" s="89">
        <v>11.777438248026483</v>
      </c>
      <c r="F104" s="34">
        <v>8</v>
      </c>
      <c r="G104" s="89">
        <f t="shared" si="15"/>
        <v>1.0894104904268329E-2</v>
      </c>
      <c r="H104" s="80">
        <f t="shared" si="16"/>
        <v>6.1007130124777167E-2</v>
      </c>
    </row>
    <row r="105" spans="1:8" x14ac:dyDescent="0.3">
      <c r="A105" s="32">
        <v>104</v>
      </c>
      <c r="B105" s="88" t="s">
        <v>7</v>
      </c>
      <c r="C105" s="32" t="s">
        <v>8</v>
      </c>
      <c r="D105" s="32" t="s">
        <v>110</v>
      </c>
      <c r="E105" s="89">
        <v>12.095747389865037</v>
      </c>
      <c r="F105" s="34">
        <v>8</v>
      </c>
      <c r="G105" s="89">
        <f t="shared" si="15"/>
        <v>1.1490933149571564E-2</v>
      </c>
      <c r="H105" s="80">
        <f t="shared" si="16"/>
        <v>6.4349376114082008E-2</v>
      </c>
    </row>
    <row r="106" spans="1:8" x14ac:dyDescent="0.3">
      <c r="A106" s="32">
        <v>105</v>
      </c>
      <c r="B106" s="88" t="s">
        <v>7</v>
      </c>
      <c r="C106" s="32" t="s">
        <v>8</v>
      </c>
      <c r="D106" s="32" t="s">
        <v>110</v>
      </c>
      <c r="E106" s="89">
        <v>12.732365673542144</v>
      </c>
      <c r="F106" s="34">
        <v>8</v>
      </c>
      <c r="G106" s="89">
        <f t="shared" si="15"/>
        <v>1.2732335899802287E-2</v>
      </c>
      <c r="H106" s="80">
        <f t="shared" si="16"/>
        <v>7.130124777183601E-2</v>
      </c>
    </row>
    <row r="107" spans="1:8" x14ac:dyDescent="0.3">
      <c r="A107" s="32">
        <v>106</v>
      </c>
      <c r="B107" s="88" t="s">
        <v>7</v>
      </c>
      <c r="C107" s="32" t="s">
        <v>8</v>
      </c>
      <c r="D107" s="32" t="s">
        <v>110</v>
      </c>
      <c r="E107" s="89">
        <v>11.777438248026483</v>
      </c>
      <c r="F107" s="34">
        <v>7</v>
      </c>
      <c r="G107" s="89">
        <f t="shared" si="15"/>
        <v>1.0894104904268329E-2</v>
      </c>
      <c r="H107" s="80">
        <f t="shared" si="16"/>
        <v>5.3381238859180023E-2</v>
      </c>
    </row>
    <row r="108" spans="1:8" x14ac:dyDescent="0.3">
      <c r="A108" s="32">
        <v>107</v>
      </c>
      <c r="B108" s="88" t="s">
        <v>7</v>
      </c>
      <c r="C108" s="32" t="s">
        <v>8</v>
      </c>
      <c r="D108" s="32" t="s">
        <v>110</v>
      </c>
      <c r="E108" s="89">
        <v>13.368983957219251</v>
      </c>
      <c r="F108" s="34">
        <v>9</v>
      </c>
      <c r="G108" s="89">
        <f t="shared" si="15"/>
        <v>1.403740032953202E-2</v>
      </c>
      <c r="H108" s="80">
        <f t="shared" si="16"/>
        <v>8.8435828877005351E-2</v>
      </c>
    </row>
    <row r="109" spans="1:8" x14ac:dyDescent="0.3">
      <c r="A109" s="32">
        <v>108</v>
      </c>
      <c r="B109" s="88" t="s">
        <v>7</v>
      </c>
      <c r="C109" s="32" t="s">
        <v>8</v>
      </c>
      <c r="D109" s="32" t="s">
        <v>110</v>
      </c>
      <c r="E109" s="89">
        <v>12.732365673542144</v>
      </c>
      <c r="F109" s="34">
        <v>7</v>
      </c>
      <c r="G109" s="89">
        <f t="shared" si="15"/>
        <v>1.2732335899802287E-2</v>
      </c>
      <c r="H109" s="80">
        <f t="shared" si="16"/>
        <v>6.2388591800356503E-2</v>
      </c>
    </row>
    <row r="110" spans="1:8" x14ac:dyDescent="0.3">
      <c r="A110" s="32">
        <v>109</v>
      </c>
      <c r="B110" s="88" t="s">
        <v>7</v>
      </c>
      <c r="C110" s="32" t="s">
        <v>8</v>
      </c>
      <c r="D110" s="32" t="s">
        <v>110</v>
      </c>
      <c r="E110" s="89">
        <v>13.368983957219251</v>
      </c>
      <c r="F110" s="34">
        <v>8</v>
      </c>
      <c r="G110" s="89">
        <f t="shared" si="15"/>
        <v>1.403740032953202E-2</v>
      </c>
      <c r="H110" s="80">
        <f t="shared" si="16"/>
        <v>7.8609625668449201E-2</v>
      </c>
    </row>
    <row r="111" spans="1:8" x14ac:dyDescent="0.3">
      <c r="A111" s="32">
        <v>110</v>
      </c>
      <c r="B111" s="88" t="s">
        <v>7</v>
      </c>
      <c r="C111" s="32" t="s">
        <v>8</v>
      </c>
      <c r="D111" s="32" t="s">
        <v>110</v>
      </c>
      <c r="E111" s="89">
        <v>11.45912910618793</v>
      </c>
      <c r="F111" s="34">
        <v>6</v>
      </c>
      <c r="G111" s="89">
        <f t="shared" si="15"/>
        <v>1.0313192078839852E-2</v>
      </c>
      <c r="H111" s="80">
        <f t="shared" si="16"/>
        <v>4.3315508021390371E-2</v>
      </c>
    </row>
    <row r="112" spans="1:8" x14ac:dyDescent="0.3">
      <c r="A112" s="32">
        <v>111</v>
      </c>
      <c r="B112" s="88" t="s">
        <v>95</v>
      </c>
      <c r="C112" s="32" t="s">
        <v>11</v>
      </c>
      <c r="D112" s="32" t="s">
        <v>113</v>
      </c>
      <c r="E112" s="89">
        <v>15.91545709192768</v>
      </c>
      <c r="F112" s="34">
        <v>6</v>
      </c>
      <c r="G112" s="89">
        <f t="shared" si="15"/>
        <v>1.9894274843441067E-2</v>
      </c>
      <c r="H112" s="80">
        <f t="shared" si="16"/>
        <v>8.3556149732620308E-2</v>
      </c>
    </row>
    <row r="113" spans="1:8" x14ac:dyDescent="0.3">
      <c r="A113" s="32">
        <v>112</v>
      </c>
      <c r="B113" s="88" t="s">
        <v>95</v>
      </c>
      <c r="C113" s="32" t="s">
        <v>11</v>
      </c>
      <c r="D113" s="32" t="s">
        <v>113</v>
      </c>
      <c r="E113" s="89">
        <v>15.91545709192768</v>
      </c>
      <c r="F113" s="34">
        <v>7</v>
      </c>
      <c r="G113" s="89">
        <f t="shared" ref="G113:G124" si="17">PI()*(E113/100)^2/4</f>
        <v>1.9894274843441067E-2</v>
      </c>
      <c r="H113" s="80">
        <f t="shared" ref="H113:H124" si="18">((E113^2)*3.1416/40000)*F113*0.7</f>
        <v>9.7482174688057033E-2</v>
      </c>
    </row>
    <row r="114" spans="1:8" x14ac:dyDescent="0.3">
      <c r="A114" s="32">
        <v>113</v>
      </c>
      <c r="B114" s="88" t="s">
        <v>7</v>
      </c>
      <c r="C114" s="32" t="s">
        <v>8</v>
      </c>
      <c r="D114" s="32" t="s">
        <v>110</v>
      </c>
      <c r="E114" s="89">
        <v>17.50700280112045</v>
      </c>
      <c r="F114" s="34">
        <v>10</v>
      </c>
      <c r="G114" s="89">
        <f t="shared" si="17"/>
        <v>2.40720725605637E-2</v>
      </c>
      <c r="H114" s="80">
        <f t="shared" si="18"/>
        <v>0.16850490196078433</v>
      </c>
    </row>
    <row r="115" spans="1:8" x14ac:dyDescent="0.3">
      <c r="A115" s="32">
        <v>114</v>
      </c>
      <c r="B115" s="88" t="s">
        <v>93</v>
      </c>
      <c r="C115" s="32" t="s">
        <v>18</v>
      </c>
      <c r="D115" s="33" t="s">
        <v>107</v>
      </c>
      <c r="E115" s="89">
        <v>18.143621084797555</v>
      </c>
      <c r="F115" s="34">
        <v>8</v>
      </c>
      <c r="G115" s="89">
        <f t="shared" si="17"/>
        <v>2.585459958653602E-2</v>
      </c>
      <c r="H115" s="80">
        <f t="shared" si="18"/>
        <v>0.14478609625668448</v>
      </c>
    </row>
    <row r="116" spans="1:8" x14ac:dyDescent="0.3">
      <c r="A116" s="32">
        <v>115</v>
      </c>
      <c r="B116" s="88" t="s">
        <v>93</v>
      </c>
      <c r="C116" s="32" t="s">
        <v>18</v>
      </c>
      <c r="D116" s="33" t="s">
        <v>107</v>
      </c>
      <c r="E116" s="89">
        <v>14.005602240896359</v>
      </c>
      <c r="F116" s="34">
        <v>8</v>
      </c>
      <c r="G116" s="89">
        <f t="shared" si="17"/>
        <v>1.5406126438760765E-2</v>
      </c>
      <c r="H116" s="80">
        <f t="shared" si="18"/>
        <v>8.6274509803921554E-2</v>
      </c>
    </row>
    <row r="117" spans="1:8" x14ac:dyDescent="0.3">
      <c r="A117" s="32">
        <v>116</v>
      </c>
      <c r="B117" s="88" t="s">
        <v>7</v>
      </c>
      <c r="C117" s="32" t="s">
        <v>8</v>
      </c>
      <c r="D117" s="32" t="s">
        <v>110</v>
      </c>
      <c r="E117" s="89">
        <v>12.732365673542144</v>
      </c>
      <c r="F117" s="34">
        <v>8</v>
      </c>
      <c r="G117" s="89">
        <f t="shared" si="17"/>
        <v>1.2732335899802287E-2</v>
      </c>
      <c r="H117" s="80">
        <f t="shared" si="18"/>
        <v>7.130124777183601E-2</v>
      </c>
    </row>
    <row r="118" spans="1:8" x14ac:dyDescent="0.3">
      <c r="A118" s="32">
        <v>117</v>
      </c>
      <c r="B118" s="88" t="s">
        <v>93</v>
      </c>
      <c r="C118" s="32" t="s">
        <v>18</v>
      </c>
      <c r="D118" s="33" t="s">
        <v>107</v>
      </c>
      <c r="E118" s="89">
        <v>13.687293099057806</v>
      </c>
      <c r="F118" s="34">
        <v>10</v>
      </c>
      <c r="G118" s="89">
        <f t="shared" si="17"/>
        <v>1.471380567420902E-2</v>
      </c>
      <c r="H118" s="80">
        <f t="shared" si="18"/>
        <v>0.10299688057041</v>
      </c>
    </row>
    <row r="119" spans="1:8" x14ac:dyDescent="0.3">
      <c r="A119" s="32">
        <v>118</v>
      </c>
      <c r="B119" s="88" t="s">
        <v>7</v>
      </c>
      <c r="C119" s="32" t="s">
        <v>8</v>
      </c>
      <c r="D119" s="32" t="s">
        <v>110</v>
      </c>
      <c r="E119" s="89">
        <v>10.185892538833716</v>
      </c>
      <c r="F119" s="34">
        <v>8</v>
      </c>
      <c r="G119" s="89">
        <f t="shared" si="17"/>
        <v>8.1486949758734634E-3</v>
      </c>
      <c r="H119" s="80">
        <f t="shared" si="18"/>
        <v>4.563279857397505E-2</v>
      </c>
    </row>
    <row r="120" spans="1:8" x14ac:dyDescent="0.3">
      <c r="A120" s="32">
        <v>119</v>
      </c>
      <c r="B120" s="88" t="s">
        <v>7</v>
      </c>
      <c r="C120" s="32" t="s">
        <v>8</v>
      </c>
      <c r="D120" s="32" t="s">
        <v>110</v>
      </c>
      <c r="E120" s="89">
        <v>11.45912910618793</v>
      </c>
      <c r="F120" s="34">
        <v>10</v>
      </c>
      <c r="G120" s="89">
        <f t="shared" si="17"/>
        <v>1.0313192078839852E-2</v>
      </c>
      <c r="H120" s="80">
        <f t="shared" si="18"/>
        <v>7.2192513368983954E-2</v>
      </c>
    </row>
    <row r="121" spans="1:8" x14ac:dyDescent="0.3">
      <c r="A121" s="32">
        <v>120</v>
      </c>
      <c r="B121" s="88" t="s">
        <v>7</v>
      </c>
      <c r="C121" s="32" t="s">
        <v>8</v>
      </c>
      <c r="D121" s="32" t="s">
        <v>110</v>
      </c>
      <c r="E121" s="89">
        <v>12.732365673542144</v>
      </c>
      <c r="F121" s="34">
        <v>10</v>
      </c>
      <c r="G121" s="89">
        <f t="shared" si="17"/>
        <v>1.2732335899802287E-2</v>
      </c>
      <c r="H121" s="80">
        <f t="shared" si="18"/>
        <v>8.9126559714795009E-2</v>
      </c>
    </row>
    <row r="122" spans="1:8" x14ac:dyDescent="0.3">
      <c r="A122" s="32">
        <v>121</v>
      </c>
      <c r="B122" s="88" t="s">
        <v>7</v>
      </c>
      <c r="C122" s="32" t="s">
        <v>8</v>
      </c>
      <c r="D122" s="32" t="s">
        <v>110</v>
      </c>
      <c r="E122" s="89">
        <v>12.41405653170359</v>
      </c>
      <c r="F122" s="34">
        <v>10</v>
      </c>
      <c r="G122" s="89">
        <f t="shared" si="17"/>
        <v>1.2103676814749548E-2</v>
      </c>
      <c r="H122" s="80">
        <f t="shared" si="18"/>
        <v>8.4725935828876983E-2</v>
      </c>
    </row>
    <row r="123" spans="1:8" x14ac:dyDescent="0.3">
      <c r="A123" s="32">
        <v>122</v>
      </c>
      <c r="B123" s="88" t="s">
        <v>7</v>
      </c>
      <c r="C123" s="32" t="s">
        <v>8</v>
      </c>
      <c r="D123" s="32" t="s">
        <v>110</v>
      </c>
      <c r="E123" s="89">
        <v>11.45912910618793</v>
      </c>
      <c r="F123" s="34">
        <v>6</v>
      </c>
      <c r="G123" s="89">
        <f t="shared" si="17"/>
        <v>1.0313192078839852E-2</v>
      </c>
      <c r="H123" s="80">
        <f t="shared" si="18"/>
        <v>4.3315508021390371E-2</v>
      </c>
    </row>
    <row r="124" spans="1:8" x14ac:dyDescent="0.3">
      <c r="A124" s="32">
        <v>123</v>
      </c>
      <c r="B124" s="88" t="s">
        <v>7</v>
      </c>
      <c r="C124" s="32" t="s">
        <v>8</v>
      </c>
      <c r="D124" s="32" t="s">
        <v>110</v>
      </c>
      <c r="E124" s="89">
        <v>12.095747389865037</v>
      </c>
      <c r="F124" s="34">
        <v>10</v>
      </c>
      <c r="G124" s="89">
        <f t="shared" si="17"/>
        <v>1.1490933149571564E-2</v>
      </c>
      <c r="H124" s="80">
        <f t="shared" si="18"/>
        <v>8.0436720142602502E-2</v>
      </c>
    </row>
    <row r="125" spans="1:8" x14ac:dyDescent="0.3">
      <c r="A125" s="32">
        <v>124</v>
      </c>
      <c r="B125" s="88" t="s">
        <v>7</v>
      </c>
      <c r="C125" s="32" t="s">
        <v>8</v>
      </c>
      <c r="D125" s="32" t="s">
        <v>110</v>
      </c>
      <c r="E125" s="89">
        <v>19.098548510313215</v>
      </c>
      <c r="F125" s="34">
        <v>9</v>
      </c>
      <c r="G125" s="89">
        <f t="shared" ref="G125:G131" si="19">PI()*(E125/100)^2/4</f>
        <v>2.8647755774555139E-2</v>
      </c>
      <c r="H125" s="80">
        <f t="shared" ref="H125:H131" si="20">((E125^2)*3.1416/40000)*F125*0.7</f>
        <v>0.18048128342245989</v>
      </c>
    </row>
    <row r="126" spans="1:8" x14ac:dyDescent="0.3">
      <c r="A126" s="32">
        <v>125</v>
      </c>
      <c r="B126" s="88" t="s">
        <v>7</v>
      </c>
      <c r="C126" s="32" t="s">
        <v>8</v>
      </c>
      <c r="D126" s="32" t="s">
        <v>110</v>
      </c>
      <c r="E126" s="89">
        <v>19.098548510313215</v>
      </c>
      <c r="F126" s="34">
        <v>9</v>
      </c>
      <c r="G126" s="89">
        <f t="shared" si="19"/>
        <v>2.8647755774555139E-2</v>
      </c>
      <c r="H126" s="80">
        <f t="shared" si="20"/>
        <v>0.18048128342245989</v>
      </c>
    </row>
    <row r="127" spans="1:8" x14ac:dyDescent="0.3">
      <c r="A127" s="32">
        <v>126</v>
      </c>
      <c r="B127" s="88" t="s">
        <v>93</v>
      </c>
      <c r="C127" s="32" t="s">
        <v>18</v>
      </c>
      <c r="D127" s="33" t="s">
        <v>107</v>
      </c>
      <c r="E127" s="89">
        <v>12.095747389865037</v>
      </c>
      <c r="F127" s="34">
        <v>7</v>
      </c>
      <c r="G127" s="89">
        <f t="shared" si="19"/>
        <v>1.1490933149571564E-2</v>
      </c>
      <c r="H127" s="80">
        <f t="shared" si="20"/>
        <v>5.630570409982176E-2</v>
      </c>
    </row>
    <row r="128" spans="1:8" x14ac:dyDescent="0.3">
      <c r="A128" s="32">
        <v>127</v>
      </c>
      <c r="B128" s="88" t="s">
        <v>7</v>
      </c>
      <c r="C128" s="32" t="s">
        <v>8</v>
      </c>
      <c r="D128" s="32" t="s">
        <v>110</v>
      </c>
      <c r="E128" s="89">
        <v>21.645021645021647</v>
      </c>
      <c r="F128" s="34">
        <v>10</v>
      </c>
      <c r="G128" s="89">
        <f t="shared" si="19"/>
        <v>3.679645075042861E-2</v>
      </c>
      <c r="H128" s="80">
        <f t="shared" si="20"/>
        <v>0.25757575757575757</v>
      </c>
    </row>
    <row r="129" spans="1:8" x14ac:dyDescent="0.3">
      <c r="A129" s="32">
        <v>128</v>
      </c>
      <c r="B129" s="88" t="s">
        <v>7</v>
      </c>
      <c r="C129" s="32" t="s">
        <v>8</v>
      </c>
      <c r="D129" s="32" t="s">
        <v>110</v>
      </c>
      <c r="E129" s="89">
        <v>25.464731347084289</v>
      </c>
      <c r="F129" s="34">
        <v>9</v>
      </c>
      <c r="G129" s="89">
        <f t="shared" si="19"/>
        <v>5.0929343599209149E-2</v>
      </c>
      <c r="H129" s="80">
        <f t="shared" si="20"/>
        <v>0.32085561497326204</v>
      </c>
    </row>
    <row r="130" spans="1:8" x14ac:dyDescent="0.3">
      <c r="A130" s="32">
        <v>129</v>
      </c>
      <c r="B130" s="88" t="s">
        <v>108</v>
      </c>
      <c r="C130" s="32" t="s">
        <v>8</v>
      </c>
      <c r="D130" s="90" t="s">
        <v>109</v>
      </c>
      <c r="E130" s="89">
        <v>23.236567354214415</v>
      </c>
      <c r="F130" s="34">
        <v>6</v>
      </c>
      <c r="G130" s="89">
        <f t="shared" si="19"/>
        <v>4.2406636256278996E-2</v>
      </c>
      <c r="H130" s="80">
        <f t="shared" si="20"/>
        <v>0.17810828877005352</v>
      </c>
    </row>
    <row r="131" spans="1:8" x14ac:dyDescent="0.3">
      <c r="A131" s="32">
        <v>130</v>
      </c>
      <c r="B131" s="88" t="s">
        <v>93</v>
      </c>
      <c r="C131" s="32" t="s">
        <v>18</v>
      </c>
      <c r="D131" s="33" t="s">
        <v>107</v>
      </c>
      <c r="E131" s="89">
        <v>15.91545709192768</v>
      </c>
      <c r="F131" s="34">
        <v>7</v>
      </c>
      <c r="G131" s="89">
        <f t="shared" si="19"/>
        <v>1.9894274843441067E-2</v>
      </c>
      <c r="H131" s="80">
        <f t="shared" si="20"/>
        <v>9.7482174688057033E-2</v>
      </c>
    </row>
    <row r="132" spans="1:8" x14ac:dyDescent="0.3">
      <c r="A132" s="32">
        <v>131</v>
      </c>
      <c r="B132" s="88" t="s">
        <v>93</v>
      </c>
      <c r="C132" s="32" t="s">
        <v>18</v>
      </c>
      <c r="D132" s="33" t="s">
        <v>107</v>
      </c>
      <c r="E132" s="89">
        <v>7.0028011204481793</v>
      </c>
      <c r="F132" s="34">
        <v>5</v>
      </c>
      <c r="G132" s="69">
        <f>((E132/100)^2)*0.7854</f>
        <v>3.8515406162464984E-3</v>
      </c>
      <c r="H132" s="8">
        <f>((E132^2)*3.1416/40000)*F132*0.7</f>
        <v>1.3480392156862742E-2</v>
      </c>
    </row>
    <row r="133" spans="1:8" x14ac:dyDescent="0.3">
      <c r="A133" s="32">
        <v>132</v>
      </c>
      <c r="B133" s="88" t="s">
        <v>93</v>
      </c>
      <c r="C133" s="32" t="s">
        <v>18</v>
      </c>
      <c r="D133" s="33" t="s">
        <v>107</v>
      </c>
      <c r="E133" s="89">
        <v>7.3211102622867328</v>
      </c>
      <c r="F133" s="34">
        <v>6</v>
      </c>
      <c r="G133" s="69">
        <f t="shared" ref="G133:G196" si="21">((E133/100)^2)*0.7854</f>
        <v>4.2096384008148717E-3</v>
      </c>
      <c r="H133" s="8">
        <f t="shared" ref="H133:H196" si="22">((E133^2)*3.1416/40000)*F133*0.7</f>
        <v>1.7680481283422457E-2</v>
      </c>
    </row>
    <row r="134" spans="1:8" x14ac:dyDescent="0.3">
      <c r="A134" s="32">
        <v>133</v>
      </c>
      <c r="B134" s="88" t="s">
        <v>93</v>
      </c>
      <c r="C134" s="32" t="s">
        <v>18</v>
      </c>
      <c r="D134" s="33" t="s">
        <v>107</v>
      </c>
      <c r="E134" s="89">
        <v>6.0478736949325187</v>
      </c>
      <c r="F134" s="34">
        <v>6</v>
      </c>
      <c r="G134" s="69">
        <f t="shared" si="21"/>
        <v>2.8727400050929464E-3</v>
      </c>
      <c r="H134" s="8">
        <f t="shared" si="22"/>
        <v>1.2065508021390375E-2</v>
      </c>
    </row>
    <row r="135" spans="1:8" x14ac:dyDescent="0.3">
      <c r="A135" s="32">
        <v>134</v>
      </c>
      <c r="B135" s="88" t="s">
        <v>93</v>
      </c>
      <c r="C135" s="32" t="s">
        <v>18</v>
      </c>
      <c r="D135" s="33" t="s">
        <v>107</v>
      </c>
      <c r="E135" s="89">
        <v>3.8197097020626432</v>
      </c>
      <c r="F135" s="34">
        <v>5</v>
      </c>
      <c r="G135" s="69">
        <f t="shared" si="21"/>
        <v>1.1459129106187928E-3</v>
      </c>
      <c r="H135" s="8">
        <f t="shared" si="22"/>
        <v>4.010695187165775E-3</v>
      </c>
    </row>
    <row r="136" spans="1:8" x14ac:dyDescent="0.3">
      <c r="A136" s="32">
        <v>135</v>
      </c>
      <c r="B136" s="88" t="s">
        <v>93</v>
      </c>
      <c r="C136" s="32" t="s">
        <v>18</v>
      </c>
      <c r="D136" s="33" t="s">
        <v>107</v>
      </c>
      <c r="E136" s="89">
        <v>3.8197097020626432</v>
      </c>
      <c r="F136" s="34">
        <v>4</v>
      </c>
      <c r="G136" s="69">
        <f t="shared" si="21"/>
        <v>1.1459129106187928E-3</v>
      </c>
      <c r="H136" s="8">
        <f t="shared" si="22"/>
        <v>3.20855614973262E-3</v>
      </c>
    </row>
    <row r="137" spans="1:8" x14ac:dyDescent="0.3">
      <c r="A137" s="32">
        <v>136</v>
      </c>
      <c r="B137" s="88" t="s">
        <v>93</v>
      </c>
      <c r="C137" s="32" t="s">
        <v>18</v>
      </c>
      <c r="D137" s="33" t="s">
        <v>107</v>
      </c>
      <c r="E137" s="89">
        <v>7.6394194041252863</v>
      </c>
      <c r="F137" s="34">
        <v>8</v>
      </c>
      <c r="G137" s="69">
        <f t="shared" si="21"/>
        <v>4.5836516424751714E-3</v>
      </c>
      <c r="H137" s="8">
        <f t="shared" si="22"/>
        <v>2.566844919786096E-2</v>
      </c>
    </row>
    <row r="138" spans="1:8" x14ac:dyDescent="0.3">
      <c r="A138" s="32">
        <v>137</v>
      </c>
      <c r="B138" s="88" t="s">
        <v>93</v>
      </c>
      <c r="C138" s="32" t="s">
        <v>18</v>
      </c>
      <c r="D138" s="33" t="s">
        <v>107</v>
      </c>
      <c r="E138" s="89">
        <v>7.0028011204481793</v>
      </c>
      <c r="F138" s="34">
        <v>5</v>
      </c>
      <c r="G138" s="69">
        <f t="shared" si="21"/>
        <v>3.8515406162464984E-3</v>
      </c>
      <c r="H138" s="8">
        <f t="shared" si="22"/>
        <v>1.3480392156862742E-2</v>
      </c>
    </row>
    <row r="139" spans="1:8" x14ac:dyDescent="0.3">
      <c r="A139" s="32">
        <v>138</v>
      </c>
      <c r="B139" s="88" t="s">
        <v>93</v>
      </c>
      <c r="C139" s="32" t="s">
        <v>18</v>
      </c>
      <c r="D139" s="33" t="s">
        <v>107</v>
      </c>
      <c r="E139" s="89">
        <v>3.8197097020626432</v>
      </c>
      <c r="F139" s="34">
        <v>4</v>
      </c>
      <c r="G139" s="69">
        <f t="shared" si="21"/>
        <v>1.1459129106187928E-3</v>
      </c>
      <c r="H139" s="8">
        <f t="shared" si="22"/>
        <v>3.20855614973262E-3</v>
      </c>
    </row>
    <row r="140" spans="1:8" x14ac:dyDescent="0.3">
      <c r="A140" s="32">
        <v>139</v>
      </c>
      <c r="B140" s="88" t="s">
        <v>93</v>
      </c>
      <c r="C140" s="32" t="s">
        <v>18</v>
      </c>
      <c r="D140" s="33" t="s">
        <v>107</v>
      </c>
      <c r="E140" s="89">
        <v>7.0028011204481793</v>
      </c>
      <c r="F140" s="34">
        <v>7</v>
      </c>
      <c r="G140" s="69">
        <f t="shared" si="21"/>
        <v>3.8515406162464984E-3</v>
      </c>
      <c r="H140" s="8">
        <f t="shared" si="22"/>
        <v>1.8872549019607842E-2</v>
      </c>
    </row>
    <row r="141" spans="1:8" x14ac:dyDescent="0.3">
      <c r="A141" s="32">
        <v>140</v>
      </c>
      <c r="B141" s="88" t="s">
        <v>93</v>
      </c>
      <c r="C141" s="32" t="s">
        <v>18</v>
      </c>
      <c r="D141" s="33" t="s">
        <v>107</v>
      </c>
      <c r="E141" s="89">
        <v>8.2760376878023934</v>
      </c>
      <c r="F141" s="34">
        <v>4</v>
      </c>
      <c r="G141" s="69">
        <f t="shared" si="21"/>
        <v>5.3794244970715548E-3</v>
      </c>
      <c r="H141" s="8">
        <f t="shared" si="22"/>
        <v>1.5062388591800355E-2</v>
      </c>
    </row>
    <row r="142" spans="1:8" x14ac:dyDescent="0.3">
      <c r="A142" s="32">
        <v>141</v>
      </c>
      <c r="B142" s="88" t="s">
        <v>93</v>
      </c>
      <c r="C142" s="32" t="s">
        <v>18</v>
      </c>
      <c r="D142" s="33" t="s">
        <v>107</v>
      </c>
      <c r="E142" s="89">
        <v>3.8197097020626432</v>
      </c>
      <c r="F142" s="34">
        <v>4.5</v>
      </c>
      <c r="G142" s="69">
        <f t="shared" si="21"/>
        <v>1.1459129106187928E-3</v>
      </c>
      <c r="H142" s="8">
        <f t="shared" si="22"/>
        <v>3.609625668449197E-3</v>
      </c>
    </row>
    <row r="143" spans="1:8" x14ac:dyDescent="0.3">
      <c r="A143" s="32">
        <v>142</v>
      </c>
      <c r="B143" s="88" t="s">
        <v>93</v>
      </c>
      <c r="C143" s="32" t="s">
        <v>18</v>
      </c>
      <c r="D143" s="33" t="s">
        <v>107</v>
      </c>
      <c r="E143" s="89">
        <v>3.1830914183855361</v>
      </c>
      <c r="F143" s="34">
        <v>5</v>
      </c>
      <c r="G143" s="69">
        <f t="shared" si="21"/>
        <v>7.9577285459638415E-4</v>
      </c>
      <c r="H143" s="8">
        <f t="shared" si="22"/>
        <v>2.785204991087344E-3</v>
      </c>
    </row>
    <row r="144" spans="1:8" x14ac:dyDescent="0.3">
      <c r="A144" s="32">
        <v>143</v>
      </c>
      <c r="B144" s="88" t="s">
        <v>93</v>
      </c>
      <c r="C144" s="32" t="s">
        <v>18</v>
      </c>
      <c r="D144" s="33" t="s">
        <v>107</v>
      </c>
      <c r="E144" s="89">
        <v>3.1830914183855361</v>
      </c>
      <c r="F144" s="34">
        <v>4</v>
      </c>
      <c r="G144" s="69">
        <f t="shared" si="21"/>
        <v>7.9577285459638415E-4</v>
      </c>
      <c r="H144" s="8">
        <f t="shared" si="22"/>
        <v>2.2281639928698753E-3</v>
      </c>
    </row>
    <row r="145" spans="1:8" x14ac:dyDescent="0.3">
      <c r="A145" s="32">
        <v>144</v>
      </c>
      <c r="B145" s="88" t="s">
        <v>93</v>
      </c>
      <c r="C145" s="32" t="s">
        <v>18</v>
      </c>
      <c r="D145" s="33" t="s">
        <v>107</v>
      </c>
      <c r="E145" s="89">
        <v>4.4563279857397502</v>
      </c>
      <c r="F145" s="34">
        <v>6</v>
      </c>
      <c r="G145" s="69">
        <f t="shared" si="21"/>
        <v>1.5597147950089127E-3</v>
      </c>
      <c r="H145" s="8">
        <f t="shared" si="22"/>
        <v>6.5508021390374314E-3</v>
      </c>
    </row>
    <row r="146" spans="1:8" x14ac:dyDescent="0.3">
      <c r="A146" s="32">
        <v>145</v>
      </c>
      <c r="B146" s="88" t="s">
        <v>93</v>
      </c>
      <c r="C146" s="32" t="s">
        <v>18</v>
      </c>
      <c r="D146" s="33" t="s">
        <v>107</v>
      </c>
      <c r="E146" s="89">
        <v>3.8197097020626432</v>
      </c>
      <c r="F146" s="34">
        <v>5</v>
      </c>
      <c r="G146" s="69">
        <f t="shared" si="21"/>
        <v>1.1459129106187928E-3</v>
      </c>
      <c r="H146" s="8">
        <f t="shared" si="22"/>
        <v>4.010695187165775E-3</v>
      </c>
    </row>
    <row r="147" spans="1:8" x14ac:dyDescent="0.3">
      <c r="A147" s="32">
        <v>146</v>
      </c>
      <c r="B147" s="88" t="s">
        <v>93</v>
      </c>
      <c r="C147" s="32" t="s">
        <v>18</v>
      </c>
      <c r="D147" s="33" t="s">
        <v>107</v>
      </c>
      <c r="E147" s="89">
        <v>3.8197097020626432</v>
      </c>
      <c r="F147" s="34">
        <v>4</v>
      </c>
      <c r="G147" s="69">
        <f t="shared" si="21"/>
        <v>1.1459129106187928E-3</v>
      </c>
      <c r="H147" s="8">
        <f t="shared" si="22"/>
        <v>3.20855614973262E-3</v>
      </c>
    </row>
    <row r="148" spans="1:8" x14ac:dyDescent="0.3">
      <c r="A148" s="32">
        <v>147</v>
      </c>
      <c r="B148" s="88" t="s">
        <v>93</v>
      </c>
      <c r="C148" s="32" t="s">
        <v>18</v>
      </c>
      <c r="D148" s="33" t="s">
        <v>107</v>
      </c>
      <c r="E148" s="89">
        <v>3.1830914183855361</v>
      </c>
      <c r="F148" s="34">
        <v>4.5</v>
      </c>
      <c r="G148" s="69">
        <f t="shared" si="21"/>
        <v>7.9577285459638415E-4</v>
      </c>
      <c r="H148" s="8">
        <f t="shared" si="22"/>
        <v>2.5066844919786097E-3</v>
      </c>
    </row>
    <row r="149" spans="1:8" x14ac:dyDescent="0.3">
      <c r="A149" s="32">
        <v>148</v>
      </c>
      <c r="B149" s="88" t="s">
        <v>93</v>
      </c>
      <c r="C149" s="32" t="s">
        <v>18</v>
      </c>
      <c r="D149" s="33" t="s">
        <v>107</v>
      </c>
      <c r="E149" s="89">
        <v>4.4563279857397502</v>
      </c>
      <c r="F149" s="34">
        <v>7</v>
      </c>
      <c r="G149" s="69">
        <f t="shared" si="21"/>
        <v>1.5597147950089127E-3</v>
      </c>
      <c r="H149" s="8">
        <f t="shared" si="22"/>
        <v>7.6426024955436687E-3</v>
      </c>
    </row>
    <row r="150" spans="1:8" x14ac:dyDescent="0.3">
      <c r="A150" s="32">
        <v>149</v>
      </c>
      <c r="B150" s="88" t="s">
        <v>93</v>
      </c>
      <c r="C150" s="32" t="s">
        <v>18</v>
      </c>
      <c r="D150" s="33" t="s">
        <v>107</v>
      </c>
      <c r="E150" s="89">
        <v>4.4563279857397502</v>
      </c>
      <c r="F150" s="34">
        <v>6</v>
      </c>
      <c r="G150" s="69">
        <f t="shared" si="21"/>
        <v>1.5597147950089127E-3</v>
      </c>
      <c r="H150" s="8">
        <f t="shared" si="22"/>
        <v>6.5508021390374314E-3</v>
      </c>
    </row>
    <row r="151" spans="1:8" x14ac:dyDescent="0.3">
      <c r="A151" s="32">
        <v>150</v>
      </c>
      <c r="B151" s="88" t="s">
        <v>93</v>
      </c>
      <c r="C151" s="32" t="s">
        <v>18</v>
      </c>
      <c r="D151" s="33" t="s">
        <v>107</v>
      </c>
      <c r="E151" s="89">
        <v>4.1380188439011967</v>
      </c>
      <c r="F151" s="34">
        <v>7</v>
      </c>
      <c r="G151" s="69">
        <f t="shared" si="21"/>
        <v>1.3448561242678887E-3</v>
      </c>
      <c r="H151" s="8">
        <f t="shared" si="22"/>
        <v>6.5897950089126552E-3</v>
      </c>
    </row>
    <row r="152" spans="1:8" x14ac:dyDescent="0.3">
      <c r="A152" s="32">
        <v>151</v>
      </c>
      <c r="B152" s="88" t="s">
        <v>93</v>
      </c>
      <c r="C152" s="32" t="s">
        <v>18</v>
      </c>
      <c r="D152" s="33" t="s">
        <v>107</v>
      </c>
      <c r="E152" s="89">
        <v>5.4112554112554117</v>
      </c>
      <c r="F152" s="34">
        <v>7</v>
      </c>
      <c r="G152" s="69">
        <f t="shared" si="21"/>
        <v>2.2997835497835504E-3</v>
      </c>
      <c r="H152" s="8">
        <f t="shared" si="22"/>
        <v>1.1268939393939394E-2</v>
      </c>
    </row>
    <row r="153" spans="1:8" x14ac:dyDescent="0.3">
      <c r="A153" s="32">
        <v>152</v>
      </c>
      <c r="B153" s="88" t="s">
        <v>93</v>
      </c>
      <c r="C153" s="32" t="s">
        <v>18</v>
      </c>
      <c r="D153" s="33" t="s">
        <v>107</v>
      </c>
      <c r="E153" s="89">
        <v>3.1830914183855361</v>
      </c>
      <c r="F153" s="34">
        <v>4</v>
      </c>
      <c r="G153" s="69">
        <f t="shared" si="21"/>
        <v>7.9577285459638415E-4</v>
      </c>
      <c r="H153" s="8">
        <f t="shared" si="22"/>
        <v>2.2281639928698753E-3</v>
      </c>
    </row>
    <row r="154" spans="1:8" x14ac:dyDescent="0.3">
      <c r="A154" s="32">
        <v>153</v>
      </c>
      <c r="B154" s="88" t="s">
        <v>93</v>
      </c>
      <c r="C154" s="32" t="s">
        <v>18</v>
      </c>
      <c r="D154" s="33" t="s">
        <v>107</v>
      </c>
      <c r="E154" s="89">
        <v>3.8197097020626432</v>
      </c>
      <c r="F154" s="34">
        <v>6</v>
      </c>
      <c r="G154" s="69">
        <f t="shared" si="21"/>
        <v>1.1459129106187928E-3</v>
      </c>
      <c r="H154" s="8">
        <f t="shared" si="22"/>
        <v>4.8128342245989299E-3</v>
      </c>
    </row>
    <row r="155" spans="1:8" x14ac:dyDescent="0.3">
      <c r="A155" s="32">
        <v>154</v>
      </c>
      <c r="B155" s="88" t="s">
        <v>7</v>
      </c>
      <c r="C155" s="32" t="s">
        <v>8</v>
      </c>
      <c r="D155" s="33" t="s">
        <v>110</v>
      </c>
      <c r="E155" s="89">
        <v>9.5492742551566074</v>
      </c>
      <c r="F155" s="34">
        <v>10</v>
      </c>
      <c r="G155" s="69">
        <f t="shared" si="21"/>
        <v>7.1619556913674548E-3</v>
      </c>
      <c r="H155" s="8">
        <f t="shared" si="22"/>
        <v>5.0133689839572185E-2</v>
      </c>
    </row>
    <row r="156" spans="1:8" x14ac:dyDescent="0.3">
      <c r="A156" s="32">
        <v>155</v>
      </c>
      <c r="B156" s="88" t="s">
        <v>105</v>
      </c>
      <c r="C156" s="32" t="s">
        <v>184</v>
      </c>
      <c r="D156" s="33" t="s">
        <v>106</v>
      </c>
      <c r="E156" s="89">
        <v>9.5492742551566074</v>
      </c>
      <c r="F156" s="34">
        <v>7</v>
      </c>
      <c r="G156" s="69">
        <f t="shared" si="21"/>
        <v>7.1619556913674548E-3</v>
      </c>
      <c r="H156" s="8">
        <f t="shared" si="22"/>
        <v>3.5093582887700529E-2</v>
      </c>
    </row>
    <row r="157" spans="1:8" x14ac:dyDescent="0.3">
      <c r="A157" s="32">
        <v>156</v>
      </c>
      <c r="B157" s="88" t="s">
        <v>93</v>
      </c>
      <c r="C157" s="32" t="s">
        <v>18</v>
      </c>
      <c r="D157" s="33" t="s">
        <v>107</v>
      </c>
      <c r="E157" s="89">
        <v>3.8197097020626432</v>
      </c>
      <c r="F157" s="34">
        <v>4</v>
      </c>
      <c r="G157" s="69">
        <f t="shared" si="21"/>
        <v>1.1459129106187928E-3</v>
      </c>
      <c r="H157" s="8">
        <f t="shared" si="22"/>
        <v>3.20855614973262E-3</v>
      </c>
    </row>
    <row r="158" spans="1:8" x14ac:dyDescent="0.3">
      <c r="A158" s="32">
        <v>157</v>
      </c>
      <c r="B158" s="88" t="s">
        <v>93</v>
      </c>
      <c r="C158" s="32" t="s">
        <v>18</v>
      </c>
      <c r="D158" s="33" t="s">
        <v>107</v>
      </c>
      <c r="E158" s="89">
        <v>3.1830914183855361</v>
      </c>
      <c r="F158" s="34">
        <v>4</v>
      </c>
      <c r="G158" s="69">
        <f t="shared" si="21"/>
        <v>7.9577285459638415E-4</v>
      </c>
      <c r="H158" s="8">
        <f t="shared" si="22"/>
        <v>2.2281639928698753E-3</v>
      </c>
    </row>
    <row r="159" spans="1:8" x14ac:dyDescent="0.3">
      <c r="A159" s="32">
        <v>158</v>
      </c>
      <c r="B159" s="88" t="s">
        <v>93</v>
      </c>
      <c r="C159" s="32" t="s">
        <v>18</v>
      </c>
      <c r="D159" s="33" t="s">
        <v>107</v>
      </c>
      <c r="E159" s="89">
        <v>3.8197097020626432</v>
      </c>
      <c r="F159" s="34">
        <v>6</v>
      </c>
      <c r="G159" s="69">
        <f t="shared" si="21"/>
        <v>1.1459129106187928E-3</v>
      </c>
      <c r="H159" s="8">
        <f t="shared" si="22"/>
        <v>4.8128342245989299E-3</v>
      </c>
    </row>
    <row r="160" spans="1:8" x14ac:dyDescent="0.3">
      <c r="A160" s="32">
        <v>159</v>
      </c>
      <c r="B160" s="88" t="s">
        <v>93</v>
      </c>
      <c r="C160" s="32" t="s">
        <v>18</v>
      </c>
      <c r="D160" s="33" t="s">
        <v>107</v>
      </c>
      <c r="E160" s="89">
        <v>3.8197097020626432</v>
      </c>
      <c r="F160" s="34">
        <v>6</v>
      </c>
      <c r="G160" s="69">
        <f t="shared" si="21"/>
        <v>1.1459129106187928E-3</v>
      </c>
      <c r="H160" s="8">
        <f t="shared" si="22"/>
        <v>4.8128342245989299E-3</v>
      </c>
    </row>
    <row r="161" spans="1:8" x14ac:dyDescent="0.3">
      <c r="A161" s="32">
        <v>160</v>
      </c>
      <c r="B161" s="88" t="s">
        <v>93</v>
      </c>
      <c r="C161" s="32" t="s">
        <v>18</v>
      </c>
      <c r="D161" s="33" t="s">
        <v>107</v>
      </c>
      <c r="E161" s="89">
        <v>3.8197097020626432</v>
      </c>
      <c r="F161" s="34">
        <v>6</v>
      </c>
      <c r="G161" s="69">
        <f t="shared" si="21"/>
        <v>1.1459129106187928E-3</v>
      </c>
      <c r="H161" s="8">
        <f t="shared" si="22"/>
        <v>4.8128342245989299E-3</v>
      </c>
    </row>
    <row r="162" spans="1:8" x14ac:dyDescent="0.3">
      <c r="A162" s="32">
        <v>161</v>
      </c>
      <c r="B162" s="88" t="s">
        <v>7</v>
      </c>
      <c r="C162" s="32" t="s">
        <v>8</v>
      </c>
      <c r="D162" s="33" t="s">
        <v>110</v>
      </c>
      <c r="E162" s="89">
        <v>8.5943468296409478</v>
      </c>
      <c r="F162" s="34">
        <v>8</v>
      </c>
      <c r="G162" s="69">
        <f t="shared" si="21"/>
        <v>5.8011841100076393E-3</v>
      </c>
      <c r="H162" s="8">
        <f t="shared" si="22"/>
        <v>3.248663101604278E-2</v>
      </c>
    </row>
    <row r="163" spans="1:8" x14ac:dyDescent="0.3">
      <c r="A163" s="32">
        <v>162</v>
      </c>
      <c r="B163" s="88" t="s">
        <v>93</v>
      </c>
      <c r="C163" s="32" t="s">
        <v>18</v>
      </c>
      <c r="D163" s="33" t="s">
        <v>107</v>
      </c>
      <c r="E163" s="89">
        <v>5.7295645530939652</v>
      </c>
      <c r="F163" s="34">
        <v>6</v>
      </c>
      <c r="G163" s="69">
        <f t="shared" si="21"/>
        <v>2.5783040488922848E-3</v>
      </c>
      <c r="H163" s="8">
        <f t="shared" si="22"/>
        <v>1.0828877005347593E-2</v>
      </c>
    </row>
    <row r="164" spans="1:8" x14ac:dyDescent="0.3">
      <c r="A164" s="32">
        <v>163</v>
      </c>
      <c r="B164" s="88" t="s">
        <v>93</v>
      </c>
      <c r="C164" s="32" t="s">
        <v>18</v>
      </c>
      <c r="D164" s="33" t="s">
        <v>107</v>
      </c>
      <c r="E164" s="89">
        <v>4.4563279857397502</v>
      </c>
      <c r="F164" s="34">
        <v>5</v>
      </c>
      <c r="G164" s="69">
        <f t="shared" si="21"/>
        <v>1.5597147950089127E-3</v>
      </c>
      <c r="H164" s="8">
        <f t="shared" si="22"/>
        <v>5.4590017825311924E-3</v>
      </c>
    </row>
    <row r="165" spans="1:8" x14ac:dyDescent="0.3">
      <c r="A165" s="32">
        <v>164</v>
      </c>
      <c r="B165" s="88" t="s">
        <v>93</v>
      </c>
      <c r="C165" s="32" t="s">
        <v>18</v>
      </c>
      <c r="D165" s="33" t="s">
        <v>107</v>
      </c>
      <c r="E165" s="89">
        <v>4.4563279857397502</v>
      </c>
      <c r="F165" s="34">
        <v>5</v>
      </c>
      <c r="G165" s="69">
        <f t="shared" si="21"/>
        <v>1.5597147950089127E-3</v>
      </c>
      <c r="H165" s="8">
        <f t="shared" si="22"/>
        <v>5.4590017825311924E-3</v>
      </c>
    </row>
    <row r="166" spans="1:8" x14ac:dyDescent="0.3">
      <c r="A166" s="32">
        <v>165</v>
      </c>
      <c r="B166" s="88" t="s">
        <v>93</v>
      </c>
      <c r="C166" s="32" t="s">
        <v>18</v>
      </c>
      <c r="D166" s="33" t="s">
        <v>107</v>
      </c>
      <c r="E166" s="89">
        <v>4.7746371275783037</v>
      </c>
      <c r="F166" s="34">
        <v>7</v>
      </c>
      <c r="G166" s="69">
        <f t="shared" si="21"/>
        <v>1.7904889228418637E-3</v>
      </c>
      <c r="H166" s="8">
        <f t="shared" si="22"/>
        <v>8.7733957219251323E-3</v>
      </c>
    </row>
    <row r="167" spans="1:8" x14ac:dyDescent="0.3">
      <c r="A167" s="32">
        <v>166</v>
      </c>
      <c r="B167" s="88" t="s">
        <v>93</v>
      </c>
      <c r="C167" s="32" t="s">
        <v>18</v>
      </c>
      <c r="D167" s="33" t="s">
        <v>107</v>
      </c>
      <c r="E167" s="89">
        <v>3.1830914183855361</v>
      </c>
      <c r="F167" s="34">
        <v>3</v>
      </c>
      <c r="G167" s="69">
        <f t="shared" si="21"/>
        <v>7.9577285459638415E-4</v>
      </c>
      <c r="H167" s="8">
        <f t="shared" si="22"/>
        <v>1.6711229946524062E-3</v>
      </c>
    </row>
    <row r="168" spans="1:8" x14ac:dyDescent="0.3">
      <c r="A168" s="32">
        <v>167</v>
      </c>
      <c r="B168" s="88" t="s">
        <v>93</v>
      </c>
      <c r="C168" s="32" t="s">
        <v>18</v>
      </c>
      <c r="D168" s="33" t="s">
        <v>107</v>
      </c>
      <c r="E168" s="89">
        <v>3.1830914183855361</v>
      </c>
      <c r="F168" s="34">
        <v>4</v>
      </c>
      <c r="G168" s="69">
        <f t="shared" si="21"/>
        <v>7.9577285459638415E-4</v>
      </c>
      <c r="H168" s="8">
        <f t="shared" si="22"/>
        <v>2.2281639928698753E-3</v>
      </c>
    </row>
    <row r="169" spans="1:8" x14ac:dyDescent="0.3">
      <c r="A169" s="32">
        <v>168</v>
      </c>
      <c r="B169" s="88" t="s">
        <v>93</v>
      </c>
      <c r="C169" s="32" t="s">
        <v>18</v>
      </c>
      <c r="D169" s="33" t="s">
        <v>107</v>
      </c>
      <c r="E169" s="89">
        <v>4.4563279857397502</v>
      </c>
      <c r="F169" s="34">
        <v>6</v>
      </c>
      <c r="G169" s="69">
        <f t="shared" si="21"/>
        <v>1.5597147950089127E-3</v>
      </c>
      <c r="H169" s="8">
        <f t="shared" si="22"/>
        <v>6.5508021390374314E-3</v>
      </c>
    </row>
    <row r="170" spans="1:8" x14ac:dyDescent="0.3">
      <c r="A170" s="32">
        <v>169</v>
      </c>
      <c r="B170" s="88" t="s">
        <v>93</v>
      </c>
      <c r="C170" s="32" t="s">
        <v>18</v>
      </c>
      <c r="D170" s="33" t="s">
        <v>107</v>
      </c>
      <c r="E170" s="89">
        <v>6.3661828367710722</v>
      </c>
      <c r="F170" s="34">
        <v>7</v>
      </c>
      <c r="G170" s="69">
        <f t="shared" si="21"/>
        <v>3.1830914183855366E-3</v>
      </c>
      <c r="H170" s="8">
        <f t="shared" si="22"/>
        <v>1.5597147950089126E-2</v>
      </c>
    </row>
    <row r="171" spans="1:8" x14ac:dyDescent="0.3">
      <c r="A171" s="32">
        <v>170</v>
      </c>
      <c r="B171" s="88" t="s">
        <v>93</v>
      </c>
      <c r="C171" s="32" t="s">
        <v>18</v>
      </c>
      <c r="D171" s="33" t="s">
        <v>107</v>
      </c>
      <c r="E171" s="89">
        <v>3.1830914183855361</v>
      </c>
      <c r="F171" s="34">
        <v>1.5</v>
      </c>
      <c r="G171" s="69">
        <f t="shared" si="21"/>
        <v>7.9577285459638415E-4</v>
      </c>
      <c r="H171" s="8">
        <f t="shared" si="22"/>
        <v>8.3556149732620308E-4</v>
      </c>
    </row>
    <row r="172" spans="1:8" x14ac:dyDescent="0.3">
      <c r="A172" s="32">
        <v>171</v>
      </c>
      <c r="B172" s="88" t="s">
        <v>93</v>
      </c>
      <c r="C172" s="32" t="s">
        <v>18</v>
      </c>
      <c r="D172" s="33" t="s">
        <v>107</v>
      </c>
      <c r="E172" s="89">
        <v>5.0929462694168581</v>
      </c>
      <c r="F172" s="34">
        <v>8</v>
      </c>
      <c r="G172" s="69">
        <f t="shared" si="21"/>
        <v>2.0371785077667433E-3</v>
      </c>
      <c r="H172" s="8">
        <f t="shared" si="22"/>
        <v>1.1408199643493763E-2</v>
      </c>
    </row>
    <row r="173" spans="1:8" x14ac:dyDescent="0.3">
      <c r="A173" s="32">
        <v>172</v>
      </c>
      <c r="B173" s="88" t="s">
        <v>93</v>
      </c>
      <c r="C173" s="32" t="s">
        <v>18</v>
      </c>
      <c r="D173" s="33" t="s">
        <v>107</v>
      </c>
      <c r="E173" s="89">
        <v>3.8197097020626432</v>
      </c>
      <c r="F173" s="34">
        <v>1.5</v>
      </c>
      <c r="G173" s="69">
        <f t="shared" si="21"/>
        <v>1.1459129106187928E-3</v>
      </c>
      <c r="H173" s="8">
        <f t="shared" si="22"/>
        <v>1.2032085561497325E-3</v>
      </c>
    </row>
    <row r="174" spans="1:8" x14ac:dyDescent="0.3">
      <c r="A174" s="32">
        <v>173</v>
      </c>
      <c r="B174" s="88" t="s">
        <v>95</v>
      </c>
      <c r="C174" s="32" t="s">
        <v>11</v>
      </c>
      <c r="D174" s="33" t="s">
        <v>113</v>
      </c>
      <c r="E174" s="89">
        <v>7.0028011204481793</v>
      </c>
      <c r="F174" s="34">
        <v>1.8</v>
      </c>
      <c r="G174" s="69">
        <f t="shared" si="21"/>
        <v>3.8515406162464984E-3</v>
      </c>
      <c r="H174" s="8">
        <f t="shared" si="22"/>
        <v>4.8529411764705876E-3</v>
      </c>
    </row>
    <row r="175" spans="1:8" x14ac:dyDescent="0.3">
      <c r="A175" s="32">
        <v>174</v>
      </c>
      <c r="B175" s="88" t="s">
        <v>93</v>
      </c>
      <c r="C175" s="32" t="s">
        <v>18</v>
      </c>
      <c r="D175" s="33" t="s">
        <v>107</v>
      </c>
      <c r="E175" s="89">
        <v>3.8197097020626432</v>
      </c>
      <c r="F175" s="34">
        <v>4</v>
      </c>
      <c r="G175" s="69">
        <f t="shared" si="21"/>
        <v>1.1459129106187928E-3</v>
      </c>
      <c r="H175" s="8">
        <f t="shared" si="22"/>
        <v>3.20855614973262E-3</v>
      </c>
    </row>
    <row r="176" spans="1:8" x14ac:dyDescent="0.3">
      <c r="A176" s="32">
        <v>175</v>
      </c>
      <c r="B176" s="88" t="s">
        <v>93</v>
      </c>
      <c r="C176" s="32" t="s">
        <v>18</v>
      </c>
      <c r="D176" s="33" t="s">
        <v>107</v>
      </c>
      <c r="E176" s="89">
        <v>7.6394194041252863</v>
      </c>
      <c r="F176" s="34">
        <v>6</v>
      </c>
      <c r="G176" s="69">
        <f t="shared" si="21"/>
        <v>4.5836516424751714E-3</v>
      </c>
      <c r="H176" s="8">
        <f t="shared" si="22"/>
        <v>1.925133689839572E-2</v>
      </c>
    </row>
    <row r="177" spans="1:8" x14ac:dyDescent="0.3">
      <c r="A177" s="32">
        <v>176</v>
      </c>
      <c r="B177" s="88" t="s">
        <v>93</v>
      </c>
      <c r="C177" s="32" t="s">
        <v>18</v>
      </c>
      <c r="D177" s="33" t="s">
        <v>107</v>
      </c>
      <c r="E177" s="89">
        <v>3.8197097020626432</v>
      </c>
      <c r="F177" s="34">
        <v>6</v>
      </c>
      <c r="G177" s="69">
        <f t="shared" si="21"/>
        <v>1.1459129106187928E-3</v>
      </c>
      <c r="H177" s="8">
        <f t="shared" si="22"/>
        <v>4.8128342245989299E-3</v>
      </c>
    </row>
    <row r="178" spans="1:8" x14ac:dyDescent="0.3">
      <c r="A178" s="32">
        <v>177</v>
      </c>
      <c r="B178" s="88" t="s">
        <v>93</v>
      </c>
      <c r="C178" s="32" t="s">
        <v>18</v>
      </c>
      <c r="D178" s="33" t="s">
        <v>107</v>
      </c>
      <c r="E178" s="89">
        <v>4.4563279857397502</v>
      </c>
      <c r="F178" s="34">
        <v>7</v>
      </c>
      <c r="G178" s="69">
        <f t="shared" si="21"/>
        <v>1.5597147950089127E-3</v>
      </c>
      <c r="H178" s="8">
        <f t="shared" si="22"/>
        <v>7.6426024955436687E-3</v>
      </c>
    </row>
    <row r="179" spans="1:8" x14ac:dyDescent="0.3">
      <c r="A179" s="32">
        <v>178</v>
      </c>
      <c r="B179" s="88" t="s">
        <v>93</v>
      </c>
      <c r="C179" s="32" t="s">
        <v>18</v>
      </c>
      <c r="D179" s="33" t="s">
        <v>107</v>
      </c>
      <c r="E179" s="89">
        <v>3.8197097020626432</v>
      </c>
      <c r="F179" s="34">
        <v>5</v>
      </c>
      <c r="G179" s="69">
        <f t="shared" si="21"/>
        <v>1.1459129106187928E-3</v>
      </c>
      <c r="H179" s="8">
        <f t="shared" si="22"/>
        <v>4.010695187165775E-3</v>
      </c>
    </row>
    <row r="180" spans="1:8" x14ac:dyDescent="0.3">
      <c r="A180" s="32">
        <v>179</v>
      </c>
      <c r="B180" s="88" t="s">
        <v>93</v>
      </c>
      <c r="C180" s="32" t="s">
        <v>18</v>
      </c>
      <c r="D180" s="33" t="s">
        <v>107</v>
      </c>
      <c r="E180" s="89">
        <v>4.7746371275783037</v>
      </c>
      <c r="F180" s="34">
        <v>4</v>
      </c>
      <c r="G180" s="69">
        <f t="shared" si="21"/>
        <v>1.7904889228418637E-3</v>
      </c>
      <c r="H180" s="8">
        <f t="shared" si="22"/>
        <v>5.0133689839572185E-3</v>
      </c>
    </row>
    <row r="181" spans="1:8" x14ac:dyDescent="0.3">
      <c r="A181" s="32">
        <v>180</v>
      </c>
      <c r="B181" s="88" t="s">
        <v>93</v>
      </c>
      <c r="C181" s="32" t="s">
        <v>18</v>
      </c>
      <c r="D181" s="33" t="s">
        <v>107</v>
      </c>
      <c r="E181" s="89">
        <v>3.1830914183855361</v>
      </c>
      <c r="F181" s="34">
        <v>1.8</v>
      </c>
      <c r="G181" s="69">
        <f t="shared" si="21"/>
        <v>7.9577285459638415E-4</v>
      </c>
      <c r="H181" s="8">
        <f t="shared" si="22"/>
        <v>1.0026737967914437E-3</v>
      </c>
    </row>
    <row r="182" spans="1:8" x14ac:dyDescent="0.3">
      <c r="A182" s="32">
        <v>181</v>
      </c>
      <c r="B182" s="88" t="s">
        <v>93</v>
      </c>
      <c r="C182" s="32" t="s">
        <v>18</v>
      </c>
      <c r="D182" s="33" t="s">
        <v>107</v>
      </c>
      <c r="E182" s="89">
        <v>8.2760376878023934</v>
      </c>
      <c r="F182" s="34">
        <v>4</v>
      </c>
      <c r="G182" s="69">
        <f t="shared" si="21"/>
        <v>5.3794244970715548E-3</v>
      </c>
      <c r="H182" s="8">
        <f t="shared" si="22"/>
        <v>1.5062388591800355E-2</v>
      </c>
    </row>
    <row r="183" spans="1:8" x14ac:dyDescent="0.3">
      <c r="A183" s="32">
        <v>182</v>
      </c>
      <c r="B183" s="88" t="s">
        <v>95</v>
      </c>
      <c r="C183" s="32" t="s">
        <v>11</v>
      </c>
      <c r="D183" s="33" t="s">
        <v>113</v>
      </c>
      <c r="E183" s="89">
        <v>6.3661828367710722</v>
      </c>
      <c r="F183" s="34">
        <v>2</v>
      </c>
      <c r="G183" s="69">
        <f t="shared" si="21"/>
        <v>3.1830914183855366E-3</v>
      </c>
      <c r="H183" s="8">
        <f t="shared" si="22"/>
        <v>4.4563279857397506E-3</v>
      </c>
    </row>
    <row r="184" spans="1:8" x14ac:dyDescent="0.3">
      <c r="A184" s="32">
        <v>183</v>
      </c>
      <c r="B184" s="88" t="s">
        <v>93</v>
      </c>
      <c r="C184" s="32" t="s">
        <v>18</v>
      </c>
      <c r="D184" s="33" t="s">
        <v>107</v>
      </c>
      <c r="E184" s="89">
        <v>3.1830914183855361</v>
      </c>
      <c r="F184" s="34">
        <v>1.65</v>
      </c>
      <c r="G184" s="69">
        <f t="shared" si="21"/>
        <v>7.9577285459638415E-4</v>
      </c>
      <c r="H184" s="8">
        <f t="shared" si="22"/>
        <v>9.1911764705882341E-4</v>
      </c>
    </row>
    <row r="185" spans="1:8" x14ac:dyDescent="0.3">
      <c r="A185" s="32">
        <v>184</v>
      </c>
      <c r="B185" s="88" t="s">
        <v>93</v>
      </c>
      <c r="C185" s="32" t="s">
        <v>18</v>
      </c>
      <c r="D185" s="33" t="s">
        <v>107</v>
      </c>
      <c r="E185" s="89">
        <v>4.4563279857397502</v>
      </c>
      <c r="F185" s="34">
        <v>5</v>
      </c>
      <c r="G185" s="69">
        <f t="shared" si="21"/>
        <v>1.5597147950089127E-3</v>
      </c>
      <c r="H185" s="8">
        <f t="shared" si="22"/>
        <v>5.4590017825311924E-3</v>
      </c>
    </row>
    <row r="186" spans="1:8" x14ac:dyDescent="0.3">
      <c r="A186" s="32">
        <v>185</v>
      </c>
      <c r="B186" s="88" t="s">
        <v>93</v>
      </c>
      <c r="C186" s="32" t="s">
        <v>18</v>
      </c>
      <c r="D186" s="33" t="s">
        <v>107</v>
      </c>
      <c r="E186" s="89">
        <v>3.8197097020626432</v>
      </c>
      <c r="F186" s="34">
        <v>2</v>
      </c>
      <c r="G186" s="69">
        <f t="shared" si="21"/>
        <v>1.1459129106187928E-3</v>
      </c>
      <c r="H186" s="8">
        <f t="shared" si="22"/>
        <v>1.60427807486631E-3</v>
      </c>
    </row>
    <row r="187" spans="1:8" x14ac:dyDescent="0.3">
      <c r="A187" s="32">
        <v>186</v>
      </c>
      <c r="B187" s="88" t="s">
        <v>93</v>
      </c>
      <c r="C187" s="32" t="s">
        <v>18</v>
      </c>
      <c r="D187" s="33" t="s">
        <v>107</v>
      </c>
      <c r="E187" s="89">
        <v>3.8197097020626432</v>
      </c>
      <c r="F187" s="34">
        <v>2</v>
      </c>
      <c r="G187" s="69">
        <f t="shared" si="21"/>
        <v>1.1459129106187928E-3</v>
      </c>
      <c r="H187" s="8">
        <f t="shared" si="22"/>
        <v>1.60427807486631E-3</v>
      </c>
    </row>
    <row r="188" spans="1:8" x14ac:dyDescent="0.3">
      <c r="A188" s="32">
        <v>187</v>
      </c>
      <c r="B188" s="88" t="s">
        <v>93</v>
      </c>
      <c r="C188" s="32" t="s">
        <v>18</v>
      </c>
      <c r="D188" s="33" t="s">
        <v>107</v>
      </c>
      <c r="E188" s="89">
        <v>4.7746371275783037</v>
      </c>
      <c r="F188" s="34">
        <v>4</v>
      </c>
      <c r="G188" s="69">
        <f t="shared" si="21"/>
        <v>1.7904889228418637E-3</v>
      </c>
      <c r="H188" s="8">
        <f t="shared" si="22"/>
        <v>5.0133689839572185E-3</v>
      </c>
    </row>
    <row r="189" spans="1:8" x14ac:dyDescent="0.3">
      <c r="A189" s="32">
        <v>188</v>
      </c>
      <c r="B189" s="88" t="s">
        <v>93</v>
      </c>
      <c r="C189" s="32" t="s">
        <v>18</v>
      </c>
      <c r="D189" s="33" t="s">
        <v>107</v>
      </c>
      <c r="E189" s="89">
        <v>9.5492742551566074</v>
      </c>
      <c r="F189" s="34">
        <v>6</v>
      </c>
      <c r="G189" s="69">
        <f t="shared" si="21"/>
        <v>7.1619556913674548E-3</v>
      </c>
      <c r="H189" s="8">
        <f t="shared" si="22"/>
        <v>3.0080213903743314E-2</v>
      </c>
    </row>
    <row r="190" spans="1:8" x14ac:dyDescent="0.3">
      <c r="A190" s="32">
        <v>189</v>
      </c>
      <c r="B190" s="88" t="s">
        <v>93</v>
      </c>
      <c r="C190" s="32" t="s">
        <v>18</v>
      </c>
      <c r="D190" s="33" t="s">
        <v>107</v>
      </c>
      <c r="E190" s="89">
        <v>4.4563279857397502</v>
      </c>
      <c r="F190" s="34">
        <v>5</v>
      </c>
      <c r="G190" s="69">
        <f t="shared" si="21"/>
        <v>1.5597147950089127E-3</v>
      </c>
      <c r="H190" s="8">
        <f t="shared" si="22"/>
        <v>5.4590017825311924E-3</v>
      </c>
    </row>
    <row r="191" spans="1:8" x14ac:dyDescent="0.3">
      <c r="A191" s="32">
        <v>190</v>
      </c>
      <c r="B191" s="88" t="s">
        <v>93</v>
      </c>
      <c r="C191" s="32" t="s">
        <v>18</v>
      </c>
      <c r="D191" s="33" t="s">
        <v>107</v>
      </c>
      <c r="E191" s="89">
        <v>4.7746371275783037</v>
      </c>
      <c r="F191" s="34">
        <v>4</v>
      </c>
      <c r="G191" s="69">
        <f t="shared" si="21"/>
        <v>1.7904889228418637E-3</v>
      </c>
      <c r="H191" s="8">
        <f t="shared" si="22"/>
        <v>5.0133689839572185E-3</v>
      </c>
    </row>
    <row r="192" spans="1:8" x14ac:dyDescent="0.3">
      <c r="A192" s="32">
        <v>191</v>
      </c>
      <c r="B192" s="88" t="s">
        <v>93</v>
      </c>
      <c r="C192" s="32" t="s">
        <v>18</v>
      </c>
      <c r="D192" s="33" t="s">
        <v>107</v>
      </c>
      <c r="E192" s="89">
        <v>3.8197097020626432</v>
      </c>
      <c r="F192" s="34">
        <v>4</v>
      </c>
      <c r="G192" s="69">
        <f t="shared" si="21"/>
        <v>1.1459129106187928E-3</v>
      </c>
      <c r="H192" s="8">
        <f t="shared" si="22"/>
        <v>3.20855614973262E-3</v>
      </c>
    </row>
    <row r="193" spans="1:8" x14ac:dyDescent="0.3">
      <c r="A193" s="32">
        <v>192</v>
      </c>
      <c r="B193" s="88" t="s">
        <v>93</v>
      </c>
      <c r="C193" s="32" t="s">
        <v>18</v>
      </c>
      <c r="D193" s="33" t="s">
        <v>107</v>
      </c>
      <c r="E193" s="89">
        <v>3.8197097020626432</v>
      </c>
      <c r="F193" s="34">
        <v>5</v>
      </c>
      <c r="G193" s="69">
        <f t="shared" si="21"/>
        <v>1.1459129106187928E-3</v>
      </c>
      <c r="H193" s="8">
        <f t="shared" si="22"/>
        <v>4.010695187165775E-3</v>
      </c>
    </row>
    <row r="194" spans="1:8" x14ac:dyDescent="0.3">
      <c r="A194" s="32">
        <v>193</v>
      </c>
      <c r="B194" s="88" t="s">
        <v>93</v>
      </c>
      <c r="C194" s="32" t="s">
        <v>18</v>
      </c>
      <c r="D194" s="33" t="s">
        <v>107</v>
      </c>
      <c r="E194" s="89">
        <v>3.8197097020626432</v>
      </c>
      <c r="F194" s="34">
        <v>5</v>
      </c>
      <c r="G194" s="69">
        <f t="shared" si="21"/>
        <v>1.1459129106187928E-3</v>
      </c>
      <c r="H194" s="8">
        <f t="shared" si="22"/>
        <v>4.010695187165775E-3</v>
      </c>
    </row>
    <row r="195" spans="1:8" x14ac:dyDescent="0.3">
      <c r="A195" s="32">
        <v>194</v>
      </c>
      <c r="B195" s="88" t="s">
        <v>93</v>
      </c>
      <c r="C195" s="32" t="s">
        <v>18</v>
      </c>
      <c r="D195" s="33" t="s">
        <v>107</v>
      </c>
      <c r="E195" s="89">
        <v>4.4563279857397502</v>
      </c>
      <c r="F195" s="34">
        <v>6</v>
      </c>
      <c r="G195" s="69">
        <f t="shared" si="21"/>
        <v>1.5597147950089127E-3</v>
      </c>
      <c r="H195" s="8">
        <f t="shared" si="22"/>
        <v>6.5508021390374314E-3</v>
      </c>
    </row>
    <row r="196" spans="1:8" x14ac:dyDescent="0.3">
      <c r="A196" s="32">
        <v>195</v>
      </c>
      <c r="B196" s="88" t="s">
        <v>93</v>
      </c>
      <c r="C196" s="32" t="s">
        <v>18</v>
      </c>
      <c r="D196" s="33" t="s">
        <v>107</v>
      </c>
      <c r="E196" s="89">
        <v>4.1380188439011967</v>
      </c>
      <c r="F196" s="34">
        <v>6</v>
      </c>
      <c r="G196" s="69">
        <f t="shared" si="21"/>
        <v>1.3448561242678887E-3</v>
      </c>
      <c r="H196" s="8">
        <f t="shared" si="22"/>
        <v>5.648395721925133E-3</v>
      </c>
    </row>
    <row r="197" spans="1:8" x14ac:dyDescent="0.3">
      <c r="A197" s="32">
        <v>196</v>
      </c>
      <c r="B197" s="88" t="s">
        <v>93</v>
      </c>
      <c r="C197" s="32" t="s">
        <v>18</v>
      </c>
      <c r="D197" s="33" t="s">
        <v>107</v>
      </c>
      <c r="E197" s="89">
        <v>6.0478736949325187</v>
      </c>
      <c r="F197" s="34">
        <v>7</v>
      </c>
      <c r="G197" s="69">
        <f t="shared" ref="G197:G260" si="23">((E197/100)^2)*0.7854</f>
        <v>2.8727400050929464E-3</v>
      </c>
      <c r="H197" s="8">
        <f t="shared" ref="H197:H260" si="24">((E197^2)*3.1416/40000)*F197*0.7</f>
        <v>1.407642602495544E-2</v>
      </c>
    </row>
    <row r="198" spans="1:8" x14ac:dyDescent="0.3">
      <c r="A198" s="32">
        <v>197</v>
      </c>
      <c r="B198" s="88" t="s">
        <v>93</v>
      </c>
      <c r="C198" s="32" t="s">
        <v>18</v>
      </c>
      <c r="D198" s="33" t="s">
        <v>107</v>
      </c>
      <c r="E198" s="89">
        <v>5.4112554112554117</v>
      </c>
      <c r="F198" s="34">
        <v>2</v>
      </c>
      <c r="G198" s="69">
        <f t="shared" si="23"/>
        <v>2.2997835497835504E-3</v>
      </c>
      <c r="H198" s="8">
        <f t="shared" si="24"/>
        <v>3.2196969696969696E-3</v>
      </c>
    </row>
    <row r="199" spans="1:8" x14ac:dyDescent="0.3">
      <c r="A199" s="32">
        <v>198</v>
      </c>
      <c r="B199" s="88" t="s">
        <v>93</v>
      </c>
      <c r="C199" s="32" t="s">
        <v>18</v>
      </c>
      <c r="D199" s="33" t="s">
        <v>107</v>
      </c>
      <c r="E199" s="89">
        <v>4.4563279857397502</v>
      </c>
      <c r="F199" s="34">
        <v>6</v>
      </c>
      <c r="G199" s="69">
        <f t="shared" si="23"/>
        <v>1.5597147950089127E-3</v>
      </c>
      <c r="H199" s="8">
        <f t="shared" si="24"/>
        <v>6.5508021390374314E-3</v>
      </c>
    </row>
    <row r="200" spans="1:8" x14ac:dyDescent="0.3">
      <c r="A200" s="32">
        <v>199</v>
      </c>
      <c r="B200" s="88" t="s">
        <v>93</v>
      </c>
      <c r="C200" s="32" t="s">
        <v>18</v>
      </c>
      <c r="D200" s="33" t="s">
        <v>107</v>
      </c>
      <c r="E200" s="89">
        <v>4.4563279857397502</v>
      </c>
      <c r="F200" s="34">
        <v>6</v>
      </c>
      <c r="G200" s="69">
        <f t="shared" si="23"/>
        <v>1.5597147950089127E-3</v>
      </c>
      <c r="H200" s="8">
        <f t="shared" si="24"/>
        <v>6.5508021390374314E-3</v>
      </c>
    </row>
    <row r="201" spans="1:8" x14ac:dyDescent="0.3">
      <c r="A201" s="32">
        <v>200</v>
      </c>
      <c r="B201" s="88" t="s">
        <v>93</v>
      </c>
      <c r="C201" s="32" t="s">
        <v>18</v>
      </c>
      <c r="D201" s="33" t="s">
        <v>107</v>
      </c>
      <c r="E201" s="89">
        <v>3.8197097020626432</v>
      </c>
      <c r="F201" s="34">
        <v>4</v>
      </c>
      <c r="G201" s="69">
        <f t="shared" si="23"/>
        <v>1.1459129106187928E-3</v>
      </c>
      <c r="H201" s="8">
        <f t="shared" si="24"/>
        <v>3.20855614973262E-3</v>
      </c>
    </row>
    <row r="202" spans="1:8" x14ac:dyDescent="0.3">
      <c r="A202" s="32">
        <v>201</v>
      </c>
      <c r="B202" s="88" t="s">
        <v>93</v>
      </c>
      <c r="C202" s="32" t="s">
        <v>18</v>
      </c>
      <c r="D202" s="33" t="s">
        <v>107</v>
      </c>
      <c r="E202" s="89">
        <v>3.1830914183855361</v>
      </c>
      <c r="F202" s="34">
        <v>4</v>
      </c>
      <c r="G202" s="69">
        <f t="shared" si="23"/>
        <v>7.9577285459638415E-4</v>
      </c>
      <c r="H202" s="8">
        <f t="shared" si="24"/>
        <v>2.2281639928698753E-3</v>
      </c>
    </row>
    <row r="203" spans="1:8" x14ac:dyDescent="0.3">
      <c r="A203" s="32">
        <v>202</v>
      </c>
      <c r="B203" s="88" t="s">
        <v>93</v>
      </c>
      <c r="C203" s="32" t="s">
        <v>18</v>
      </c>
      <c r="D203" s="33" t="s">
        <v>107</v>
      </c>
      <c r="E203" s="89">
        <v>3.1830914183855361</v>
      </c>
      <c r="F203" s="34">
        <v>4</v>
      </c>
      <c r="G203" s="69">
        <f t="shared" si="23"/>
        <v>7.9577285459638415E-4</v>
      </c>
      <c r="H203" s="8">
        <f t="shared" si="24"/>
        <v>2.2281639928698753E-3</v>
      </c>
    </row>
    <row r="204" spans="1:8" x14ac:dyDescent="0.3">
      <c r="A204" s="32">
        <v>203</v>
      </c>
      <c r="B204" s="88" t="s">
        <v>93</v>
      </c>
      <c r="C204" s="32" t="s">
        <v>18</v>
      </c>
      <c r="D204" s="33" t="s">
        <v>107</v>
      </c>
      <c r="E204" s="89">
        <v>5.7295645530939652</v>
      </c>
      <c r="F204" s="34">
        <v>6</v>
      </c>
      <c r="G204" s="69">
        <f t="shared" si="23"/>
        <v>2.5783040488922848E-3</v>
      </c>
      <c r="H204" s="8">
        <f t="shared" si="24"/>
        <v>1.0828877005347593E-2</v>
      </c>
    </row>
    <row r="205" spans="1:8" x14ac:dyDescent="0.3">
      <c r="A205" s="32">
        <v>204</v>
      </c>
      <c r="B205" s="88" t="s">
        <v>7</v>
      </c>
      <c r="C205" s="32" t="s">
        <v>8</v>
      </c>
      <c r="D205" s="33" t="s">
        <v>110</v>
      </c>
      <c r="E205" s="89">
        <v>8.9126559714795004</v>
      </c>
      <c r="F205" s="34">
        <v>7</v>
      </c>
      <c r="G205" s="69">
        <f t="shared" si="23"/>
        <v>6.2388591800356507E-3</v>
      </c>
      <c r="H205" s="8">
        <f t="shared" si="24"/>
        <v>3.0570409982174675E-2</v>
      </c>
    </row>
    <row r="206" spans="1:8" x14ac:dyDescent="0.3">
      <c r="A206" s="32">
        <v>205</v>
      </c>
      <c r="B206" s="88" t="s">
        <v>93</v>
      </c>
      <c r="C206" s="32" t="s">
        <v>18</v>
      </c>
      <c r="D206" s="33" t="s">
        <v>107</v>
      </c>
      <c r="E206" s="89">
        <v>4.4563279857397502</v>
      </c>
      <c r="F206" s="34">
        <v>6</v>
      </c>
      <c r="G206" s="69">
        <f t="shared" si="23"/>
        <v>1.5597147950089127E-3</v>
      </c>
      <c r="H206" s="8">
        <f t="shared" si="24"/>
        <v>6.5508021390374314E-3</v>
      </c>
    </row>
    <row r="207" spans="1:8" x14ac:dyDescent="0.3">
      <c r="A207" s="32">
        <v>206</v>
      </c>
      <c r="B207" s="88" t="s">
        <v>93</v>
      </c>
      <c r="C207" s="32" t="s">
        <v>18</v>
      </c>
      <c r="D207" s="33" t="s">
        <v>107</v>
      </c>
      <c r="E207" s="89">
        <v>4.4563279857397502</v>
      </c>
      <c r="F207" s="34">
        <v>5</v>
      </c>
      <c r="G207" s="69">
        <f t="shared" si="23"/>
        <v>1.5597147950089127E-3</v>
      </c>
      <c r="H207" s="8">
        <f t="shared" si="24"/>
        <v>5.4590017825311924E-3</v>
      </c>
    </row>
    <row r="208" spans="1:8" x14ac:dyDescent="0.3">
      <c r="A208" s="32">
        <v>207</v>
      </c>
      <c r="B208" s="88" t="s">
        <v>93</v>
      </c>
      <c r="C208" s="32" t="s">
        <v>18</v>
      </c>
      <c r="D208" s="33" t="s">
        <v>107</v>
      </c>
      <c r="E208" s="89">
        <v>4.7746371275783037</v>
      </c>
      <c r="F208" s="34">
        <v>6</v>
      </c>
      <c r="G208" s="69">
        <f t="shared" si="23"/>
        <v>1.7904889228418637E-3</v>
      </c>
      <c r="H208" s="8">
        <f t="shared" si="24"/>
        <v>7.5200534759358286E-3</v>
      </c>
    </row>
    <row r="209" spans="1:8" x14ac:dyDescent="0.3">
      <c r="A209" s="32">
        <v>208</v>
      </c>
      <c r="B209" s="88" t="s">
        <v>93</v>
      </c>
      <c r="C209" s="32" t="s">
        <v>18</v>
      </c>
      <c r="D209" s="33" t="s">
        <v>107</v>
      </c>
      <c r="E209" s="89">
        <v>4.4563279857397502</v>
      </c>
      <c r="F209" s="34">
        <v>5</v>
      </c>
      <c r="G209" s="69">
        <f t="shared" si="23"/>
        <v>1.5597147950089127E-3</v>
      </c>
      <c r="H209" s="8">
        <f t="shared" si="24"/>
        <v>5.4590017825311924E-3</v>
      </c>
    </row>
    <row r="210" spans="1:8" x14ac:dyDescent="0.3">
      <c r="A210" s="32">
        <v>209</v>
      </c>
      <c r="B210" s="88" t="s">
        <v>93</v>
      </c>
      <c r="C210" s="32" t="s">
        <v>18</v>
      </c>
      <c r="D210" s="33" t="s">
        <v>107</v>
      </c>
      <c r="E210" s="89">
        <v>5.0929462694168581</v>
      </c>
      <c r="F210" s="34">
        <v>7</v>
      </c>
      <c r="G210" s="69">
        <f t="shared" si="23"/>
        <v>2.0371785077667433E-3</v>
      </c>
      <c r="H210" s="8">
        <f t="shared" si="24"/>
        <v>9.9821746880570418E-3</v>
      </c>
    </row>
    <row r="211" spans="1:8" x14ac:dyDescent="0.3">
      <c r="A211" s="32">
        <v>210</v>
      </c>
      <c r="B211" s="88" t="s">
        <v>93</v>
      </c>
      <c r="C211" s="32" t="s">
        <v>18</v>
      </c>
      <c r="D211" s="33" t="s">
        <v>107</v>
      </c>
      <c r="E211" s="89">
        <v>3.8197097020626432</v>
      </c>
      <c r="F211" s="34">
        <v>4</v>
      </c>
      <c r="G211" s="69">
        <f t="shared" si="23"/>
        <v>1.1459129106187928E-3</v>
      </c>
      <c r="H211" s="8">
        <f t="shared" si="24"/>
        <v>3.20855614973262E-3</v>
      </c>
    </row>
    <row r="212" spans="1:8" x14ac:dyDescent="0.3">
      <c r="A212" s="32">
        <v>211</v>
      </c>
      <c r="B212" s="88" t="s">
        <v>93</v>
      </c>
      <c r="C212" s="32" t="s">
        <v>18</v>
      </c>
      <c r="D212" s="33" t="s">
        <v>107</v>
      </c>
      <c r="E212" s="89">
        <v>7.3211102622867328</v>
      </c>
      <c r="F212" s="34">
        <v>6</v>
      </c>
      <c r="G212" s="69">
        <f t="shared" si="23"/>
        <v>4.2096384008148717E-3</v>
      </c>
      <c r="H212" s="8">
        <f t="shared" si="24"/>
        <v>1.7680481283422457E-2</v>
      </c>
    </row>
    <row r="213" spans="1:8" x14ac:dyDescent="0.3">
      <c r="A213" s="32">
        <v>212</v>
      </c>
      <c r="B213" s="88" t="s">
        <v>93</v>
      </c>
      <c r="C213" s="32" t="s">
        <v>18</v>
      </c>
      <c r="D213" s="33" t="s">
        <v>107</v>
      </c>
      <c r="E213" s="89">
        <v>3.8197097020626432</v>
      </c>
      <c r="F213" s="34">
        <v>2.5</v>
      </c>
      <c r="G213" s="69">
        <f t="shared" si="23"/>
        <v>1.1459129106187928E-3</v>
      </c>
      <c r="H213" s="8">
        <f t="shared" si="24"/>
        <v>2.0053475935828875E-3</v>
      </c>
    </row>
    <row r="214" spans="1:8" x14ac:dyDescent="0.3">
      <c r="A214" s="32">
        <v>213</v>
      </c>
      <c r="B214" s="88" t="s">
        <v>93</v>
      </c>
      <c r="C214" s="32" t="s">
        <v>18</v>
      </c>
      <c r="D214" s="33" t="s">
        <v>107</v>
      </c>
      <c r="E214" s="89">
        <v>6.3661828367710722</v>
      </c>
      <c r="F214" s="34">
        <v>6</v>
      </c>
      <c r="G214" s="69">
        <f t="shared" si="23"/>
        <v>3.1830914183855366E-3</v>
      </c>
      <c r="H214" s="8">
        <f t="shared" si="24"/>
        <v>1.3368983957219249E-2</v>
      </c>
    </row>
    <row r="215" spans="1:8" x14ac:dyDescent="0.3">
      <c r="A215" s="32">
        <v>214</v>
      </c>
      <c r="B215" s="88" t="s">
        <v>93</v>
      </c>
      <c r="C215" s="32" t="s">
        <v>18</v>
      </c>
      <c r="D215" s="33" t="s">
        <v>107</v>
      </c>
      <c r="E215" s="89">
        <v>4.7746371275783037</v>
      </c>
      <c r="F215" s="34">
        <v>4</v>
      </c>
      <c r="G215" s="69">
        <f t="shared" si="23"/>
        <v>1.7904889228418637E-3</v>
      </c>
      <c r="H215" s="8">
        <f t="shared" si="24"/>
        <v>5.0133689839572185E-3</v>
      </c>
    </row>
    <row r="216" spans="1:8" x14ac:dyDescent="0.3">
      <c r="A216" s="32">
        <v>215</v>
      </c>
      <c r="B216" s="88" t="s">
        <v>93</v>
      </c>
      <c r="C216" s="32" t="s">
        <v>18</v>
      </c>
      <c r="D216" s="33" t="s">
        <v>107</v>
      </c>
      <c r="E216" s="89">
        <v>4.4563279857397502</v>
      </c>
      <c r="F216" s="34">
        <v>5</v>
      </c>
      <c r="G216" s="69">
        <f t="shared" si="23"/>
        <v>1.5597147950089127E-3</v>
      </c>
      <c r="H216" s="8">
        <f t="shared" si="24"/>
        <v>5.4590017825311924E-3</v>
      </c>
    </row>
    <row r="217" spans="1:8" x14ac:dyDescent="0.3">
      <c r="A217" s="32">
        <v>216</v>
      </c>
      <c r="B217" s="88" t="s">
        <v>93</v>
      </c>
      <c r="C217" s="32" t="s">
        <v>18</v>
      </c>
      <c r="D217" s="33" t="s">
        <v>107</v>
      </c>
      <c r="E217" s="89">
        <v>7.0028011204481793</v>
      </c>
      <c r="F217" s="34">
        <v>6</v>
      </c>
      <c r="G217" s="69">
        <f t="shared" si="23"/>
        <v>3.8515406162464984E-3</v>
      </c>
      <c r="H217" s="8">
        <f t="shared" si="24"/>
        <v>1.6176470588235292E-2</v>
      </c>
    </row>
    <row r="218" spans="1:8" x14ac:dyDescent="0.3">
      <c r="A218" s="32">
        <v>217</v>
      </c>
      <c r="B218" s="88" t="s">
        <v>93</v>
      </c>
      <c r="C218" s="32" t="s">
        <v>18</v>
      </c>
      <c r="D218" s="33" t="s">
        <v>107</v>
      </c>
      <c r="E218" s="89">
        <v>4.7746371275783037</v>
      </c>
      <c r="F218" s="34">
        <v>5</v>
      </c>
      <c r="G218" s="69">
        <f t="shared" si="23"/>
        <v>1.7904889228418637E-3</v>
      </c>
      <c r="H218" s="8">
        <f t="shared" si="24"/>
        <v>6.2667112299465231E-3</v>
      </c>
    </row>
    <row r="219" spans="1:8" x14ac:dyDescent="0.3">
      <c r="A219" s="32">
        <v>218</v>
      </c>
      <c r="B219" s="88" t="s">
        <v>93</v>
      </c>
      <c r="C219" s="32" t="s">
        <v>18</v>
      </c>
      <c r="D219" s="33" t="s">
        <v>107</v>
      </c>
      <c r="E219" s="89">
        <v>5.0929462694168581</v>
      </c>
      <c r="F219" s="34">
        <v>6</v>
      </c>
      <c r="G219" s="69">
        <f t="shared" si="23"/>
        <v>2.0371785077667433E-3</v>
      </c>
      <c r="H219" s="8">
        <f t="shared" si="24"/>
        <v>8.5561497326203211E-3</v>
      </c>
    </row>
    <row r="220" spans="1:8" x14ac:dyDescent="0.3">
      <c r="A220" s="32">
        <v>219</v>
      </c>
      <c r="B220" s="88" t="s">
        <v>93</v>
      </c>
      <c r="C220" s="32" t="s">
        <v>18</v>
      </c>
      <c r="D220" s="33" t="s">
        <v>107</v>
      </c>
      <c r="E220" s="89">
        <v>9.5492742551566074</v>
      </c>
      <c r="F220" s="34">
        <v>3</v>
      </c>
      <c r="G220" s="69">
        <f t="shared" si="23"/>
        <v>7.1619556913674548E-3</v>
      </c>
      <c r="H220" s="8">
        <f t="shared" si="24"/>
        <v>1.5040106951871657E-2</v>
      </c>
    </row>
    <row r="221" spans="1:8" x14ac:dyDescent="0.3">
      <c r="A221" s="32">
        <v>220</v>
      </c>
      <c r="B221" s="88" t="s">
        <v>93</v>
      </c>
      <c r="C221" s="32" t="s">
        <v>18</v>
      </c>
      <c r="D221" s="33" t="s">
        <v>107</v>
      </c>
      <c r="E221" s="89">
        <v>5.0929462694168581</v>
      </c>
      <c r="F221" s="34">
        <v>6</v>
      </c>
      <c r="G221" s="69">
        <f t="shared" si="23"/>
        <v>2.0371785077667433E-3</v>
      </c>
      <c r="H221" s="8">
        <f t="shared" si="24"/>
        <v>8.5561497326203211E-3</v>
      </c>
    </row>
    <row r="222" spans="1:8" x14ac:dyDescent="0.3">
      <c r="A222" s="32">
        <v>221</v>
      </c>
      <c r="B222" s="88" t="s">
        <v>93</v>
      </c>
      <c r="C222" s="32" t="s">
        <v>18</v>
      </c>
      <c r="D222" s="33" t="s">
        <v>107</v>
      </c>
      <c r="E222" s="89">
        <v>5.4112554112554117</v>
      </c>
      <c r="F222" s="34">
        <v>2</v>
      </c>
      <c r="G222" s="69">
        <f t="shared" si="23"/>
        <v>2.2997835497835504E-3</v>
      </c>
      <c r="H222" s="8">
        <f t="shared" si="24"/>
        <v>3.2196969696969696E-3</v>
      </c>
    </row>
    <row r="223" spans="1:8" x14ac:dyDescent="0.3">
      <c r="A223" s="32">
        <v>222</v>
      </c>
      <c r="B223" s="88" t="s">
        <v>93</v>
      </c>
      <c r="C223" s="32" t="s">
        <v>18</v>
      </c>
      <c r="D223" s="33" t="s">
        <v>107</v>
      </c>
      <c r="E223" s="89">
        <v>3.8197097020626432</v>
      </c>
      <c r="F223" s="34">
        <v>5</v>
      </c>
      <c r="G223" s="69">
        <f t="shared" si="23"/>
        <v>1.1459129106187928E-3</v>
      </c>
      <c r="H223" s="8">
        <f t="shared" si="24"/>
        <v>4.010695187165775E-3</v>
      </c>
    </row>
    <row r="224" spans="1:8" x14ac:dyDescent="0.3">
      <c r="A224" s="32">
        <v>223</v>
      </c>
      <c r="B224" s="88" t="s">
        <v>93</v>
      </c>
      <c r="C224" s="32" t="s">
        <v>18</v>
      </c>
      <c r="D224" s="33" t="s">
        <v>107</v>
      </c>
      <c r="E224" s="89">
        <v>6.3661828367710722</v>
      </c>
      <c r="F224" s="34">
        <v>7</v>
      </c>
      <c r="G224" s="69">
        <f t="shared" si="23"/>
        <v>3.1830914183855366E-3</v>
      </c>
      <c r="H224" s="8">
        <f t="shared" si="24"/>
        <v>1.5597147950089126E-2</v>
      </c>
    </row>
    <row r="225" spans="1:8" x14ac:dyDescent="0.3">
      <c r="A225" s="32">
        <v>224</v>
      </c>
      <c r="B225" s="88" t="s">
        <v>7</v>
      </c>
      <c r="C225" s="32" t="s">
        <v>8</v>
      </c>
      <c r="D225" s="33" t="s">
        <v>110</v>
      </c>
      <c r="E225" s="89">
        <v>8.9126559714795004</v>
      </c>
      <c r="F225" s="34">
        <v>8</v>
      </c>
      <c r="G225" s="69">
        <f t="shared" si="23"/>
        <v>6.2388591800356507E-3</v>
      </c>
      <c r="H225" s="8">
        <f t="shared" si="24"/>
        <v>3.4937611408199634E-2</v>
      </c>
    </row>
    <row r="226" spans="1:8" x14ac:dyDescent="0.3">
      <c r="A226" s="32">
        <v>225</v>
      </c>
      <c r="B226" s="88" t="s">
        <v>93</v>
      </c>
      <c r="C226" s="32" t="s">
        <v>18</v>
      </c>
      <c r="D226" s="33" t="s">
        <v>107</v>
      </c>
      <c r="E226" s="89">
        <v>5.0929462694168581</v>
      </c>
      <c r="F226" s="34">
        <v>6</v>
      </c>
      <c r="G226" s="69">
        <f t="shared" si="23"/>
        <v>2.0371785077667433E-3</v>
      </c>
      <c r="H226" s="8">
        <f t="shared" si="24"/>
        <v>8.5561497326203211E-3</v>
      </c>
    </row>
    <row r="227" spans="1:8" x14ac:dyDescent="0.3">
      <c r="A227" s="32">
        <v>226</v>
      </c>
      <c r="B227" s="88" t="s">
        <v>93</v>
      </c>
      <c r="C227" s="32" t="s">
        <v>18</v>
      </c>
      <c r="D227" s="33" t="s">
        <v>107</v>
      </c>
      <c r="E227" s="89">
        <v>7.0028011204481793</v>
      </c>
      <c r="F227" s="34">
        <v>3</v>
      </c>
      <c r="G227" s="69">
        <f t="shared" si="23"/>
        <v>3.8515406162464984E-3</v>
      </c>
      <c r="H227" s="8">
        <f t="shared" si="24"/>
        <v>8.0882352941176461E-3</v>
      </c>
    </row>
    <row r="228" spans="1:8" x14ac:dyDescent="0.3">
      <c r="A228" s="32">
        <v>227</v>
      </c>
      <c r="B228" s="88" t="s">
        <v>93</v>
      </c>
      <c r="C228" s="32" t="s">
        <v>18</v>
      </c>
      <c r="D228" s="33" t="s">
        <v>107</v>
      </c>
      <c r="E228" s="89">
        <v>3.1830914183855361</v>
      </c>
      <c r="F228" s="34">
        <v>2</v>
      </c>
      <c r="G228" s="69">
        <f t="shared" si="23"/>
        <v>7.9577285459638415E-4</v>
      </c>
      <c r="H228" s="8">
        <f t="shared" si="24"/>
        <v>1.1140819964349377E-3</v>
      </c>
    </row>
    <row r="229" spans="1:8" x14ac:dyDescent="0.3">
      <c r="A229" s="32">
        <v>228</v>
      </c>
      <c r="B229" s="88" t="s">
        <v>93</v>
      </c>
      <c r="C229" s="32" t="s">
        <v>18</v>
      </c>
      <c r="D229" s="33" t="s">
        <v>107</v>
      </c>
      <c r="E229" s="89">
        <v>9.5492742551566074</v>
      </c>
      <c r="F229" s="34">
        <v>7</v>
      </c>
      <c r="G229" s="69">
        <f t="shared" si="23"/>
        <v>7.1619556913674548E-3</v>
      </c>
      <c r="H229" s="8">
        <f t="shared" si="24"/>
        <v>3.5093582887700529E-2</v>
      </c>
    </row>
    <row r="230" spans="1:8" x14ac:dyDescent="0.3">
      <c r="A230" s="32">
        <v>229</v>
      </c>
      <c r="B230" s="88" t="s">
        <v>93</v>
      </c>
      <c r="C230" s="32" t="s">
        <v>18</v>
      </c>
      <c r="D230" s="33" t="s">
        <v>107</v>
      </c>
      <c r="E230" s="89">
        <v>3.1830914183855361</v>
      </c>
      <c r="F230" s="34">
        <v>4</v>
      </c>
      <c r="G230" s="69">
        <f t="shared" si="23"/>
        <v>7.9577285459638415E-4</v>
      </c>
      <c r="H230" s="8">
        <f t="shared" si="24"/>
        <v>2.2281639928698753E-3</v>
      </c>
    </row>
    <row r="231" spans="1:8" x14ac:dyDescent="0.3">
      <c r="A231" s="32">
        <v>230</v>
      </c>
      <c r="B231" s="88" t="s">
        <v>93</v>
      </c>
      <c r="C231" s="32" t="s">
        <v>18</v>
      </c>
      <c r="D231" s="33" t="s">
        <v>107</v>
      </c>
      <c r="E231" s="89">
        <v>3.1830914183855361</v>
      </c>
      <c r="F231" s="34">
        <v>4</v>
      </c>
      <c r="G231" s="69">
        <f t="shared" si="23"/>
        <v>7.9577285459638415E-4</v>
      </c>
      <c r="H231" s="8">
        <f t="shared" si="24"/>
        <v>2.2281639928698753E-3</v>
      </c>
    </row>
    <row r="232" spans="1:8" x14ac:dyDescent="0.3">
      <c r="A232" s="32">
        <v>231</v>
      </c>
      <c r="B232" s="88" t="s">
        <v>93</v>
      </c>
      <c r="C232" s="32" t="s">
        <v>18</v>
      </c>
      <c r="D232" s="33" t="s">
        <v>107</v>
      </c>
      <c r="E232" s="89">
        <v>3.1830914183855361</v>
      </c>
      <c r="F232" s="34">
        <v>4</v>
      </c>
      <c r="G232" s="69">
        <f t="shared" si="23"/>
        <v>7.9577285459638415E-4</v>
      </c>
      <c r="H232" s="8">
        <f t="shared" si="24"/>
        <v>2.2281639928698753E-3</v>
      </c>
    </row>
    <row r="233" spans="1:8" x14ac:dyDescent="0.3">
      <c r="A233" s="32">
        <v>232</v>
      </c>
      <c r="B233" s="88" t="s">
        <v>93</v>
      </c>
      <c r="C233" s="32" t="s">
        <v>18</v>
      </c>
      <c r="D233" s="33" t="s">
        <v>107</v>
      </c>
      <c r="E233" s="89">
        <v>3.1830914183855361</v>
      </c>
      <c r="F233" s="34">
        <v>4</v>
      </c>
      <c r="G233" s="69">
        <f t="shared" si="23"/>
        <v>7.9577285459638415E-4</v>
      </c>
      <c r="H233" s="8">
        <f t="shared" si="24"/>
        <v>2.2281639928698753E-3</v>
      </c>
    </row>
    <row r="234" spans="1:8" x14ac:dyDescent="0.3">
      <c r="A234" s="32">
        <v>233</v>
      </c>
      <c r="B234" s="88" t="s">
        <v>93</v>
      </c>
      <c r="C234" s="32" t="s">
        <v>18</v>
      </c>
      <c r="D234" s="33" t="s">
        <v>107</v>
      </c>
      <c r="E234" s="89">
        <v>3.1830914183855361</v>
      </c>
      <c r="F234" s="34">
        <v>4</v>
      </c>
      <c r="G234" s="69">
        <f t="shared" si="23"/>
        <v>7.9577285459638415E-4</v>
      </c>
      <c r="H234" s="8">
        <f t="shared" si="24"/>
        <v>2.2281639928698753E-3</v>
      </c>
    </row>
    <row r="235" spans="1:8" x14ac:dyDescent="0.3">
      <c r="A235" s="32">
        <v>234</v>
      </c>
      <c r="B235" s="88" t="s">
        <v>93</v>
      </c>
      <c r="C235" s="32" t="s">
        <v>18</v>
      </c>
      <c r="D235" s="33" t="s">
        <v>107</v>
      </c>
      <c r="E235" s="89">
        <v>9.5492742551566074</v>
      </c>
      <c r="F235" s="34">
        <v>7</v>
      </c>
      <c r="G235" s="69">
        <f t="shared" si="23"/>
        <v>7.1619556913674548E-3</v>
      </c>
      <c r="H235" s="8">
        <f t="shared" si="24"/>
        <v>3.5093582887700529E-2</v>
      </c>
    </row>
    <row r="236" spans="1:8" x14ac:dyDescent="0.3">
      <c r="A236" s="32">
        <v>235</v>
      </c>
      <c r="B236" s="88" t="s">
        <v>93</v>
      </c>
      <c r="C236" s="32" t="s">
        <v>18</v>
      </c>
      <c r="D236" s="33" t="s">
        <v>107</v>
      </c>
      <c r="E236" s="89">
        <v>6.3661828367710722</v>
      </c>
      <c r="F236" s="34">
        <v>6</v>
      </c>
      <c r="G236" s="69">
        <f t="shared" si="23"/>
        <v>3.1830914183855366E-3</v>
      </c>
      <c r="H236" s="8">
        <f t="shared" si="24"/>
        <v>1.3368983957219249E-2</v>
      </c>
    </row>
    <row r="237" spans="1:8" x14ac:dyDescent="0.3">
      <c r="A237" s="32">
        <v>236</v>
      </c>
      <c r="B237" s="88" t="s">
        <v>93</v>
      </c>
      <c r="C237" s="32" t="s">
        <v>18</v>
      </c>
      <c r="D237" s="33" t="s">
        <v>107</v>
      </c>
      <c r="E237" s="89">
        <v>6.3661828367710722</v>
      </c>
      <c r="F237" s="34">
        <v>6</v>
      </c>
      <c r="G237" s="69">
        <f t="shared" si="23"/>
        <v>3.1830914183855366E-3</v>
      </c>
      <c r="H237" s="8">
        <f t="shared" si="24"/>
        <v>1.3368983957219249E-2</v>
      </c>
    </row>
    <row r="238" spans="1:8" x14ac:dyDescent="0.3">
      <c r="A238" s="32">
        <v>237</v>
      </c>
      <c r="B238" s="88" t="s">
        <v>93</v>
      </c>
      <c r="C238" s="32" t="s">
        <v>18</v>
      </c>
      <c r="D238" s="33" t="s">
        <v>107</v>
      </c>
      <c r="E238" s="89">
        <v>6.3661828367710722</v>
      </c>
      <c r="F238" s="34">
        <v>6</v>
      </c>
      <c r="G238" s="69">
        <f t="shared" si="23"/>
        <v>3.1830914183855366E-3</v>
      </c>
      <c r="H238" s="8">
        <f t="shared" si="24"/>
        <v>1.3368983957219249E-2</v>
      </c>
    </row>
    <row r="239" spans="1:8" x14ac:dyDescent="0.3">
      <c r="A239" s="32">
        <v>238</v>
      </c>
      <c r="B239" s="88" t="s">
        <v>93</v>
      </c>
      <c r="C239" s="32" t="s">
        <v>18</v>
      </c>
      <c r="D239" s="33" t="s">
        <v>107</v>
      </c>
      <c r="E239" s="89">
        <v>6.3661828367710722</v>
      </c>
      <c r="F239" s="34">
        <v>6</v>
      </c>
      <c r="G239" s="69">
        <f t="shared" si="23"/>
        <v>3.1830914183855366E-3</v>
      </c>
      <c r="H239" s="8">
        <f t="shared" si="24"/>
        <v>1.3368983957219249E-2</v>
      </c>
    </row>
    <row r="240" spans="1:8" x14ac:dyDescent="0.3">
      <c r="A240" s="32">
        <v>239</v>
      </c>
      <c r="B240" s="88" t="s">
        <v>93</v>
      </c>
      <c r="C240" s="32" t="s">
        <v>18</v>
      </c>
      <c r="D240" s="33" t="s">
        <v>107</v>
      </c>
      <c r="E240" s="89">
        <v>6.3661828367710722</v>
      </c>
      <c r="F240" s="34">
        <v>6</v>
      </c>
      <c r="G240" s="69">
        <f t="shared" si="23"/>
        <v>3.1830914183855366E-3</v>
      </c>
      <c r="H240" s="8">
        <f t="shared" si="24"/>
        <v>1.3368983957219249E-2</v>
      </c>
    </row>
    <row r="241" spans="1:8" x14ac:dyDescent="0.3">
      <c r="A241" s="32">
        <v>240</v>
      </c>
      <c r="B241" s="88" t="s">
        <v>93</v>
      </c>
      <c r="C241" s="32" t="s">
        <v>18</v>
      </c>
      <c r="D241" s="33" t="s">
        <v>107</v>
      </c>
      <c r="E241" s="89">
        <v>3.8197097020626432</v>
      </c>
      <c r="F241" s="34">
        <v>4</v>
      </c>
      <c r="G241" s="69">
        <f t="shared" si="23"/>
        <v>1.1459129106187928E-3</v>
      </c>
      <c r="H241" s="8">
        <f t="shared" si="24"/>
        <v>3.20855614973262E-3</v>
      </c>
    </row>
    <row r="242" spans="1:8" x14ac:dyDescent="0.3">
      <c r="A242" s="32">
        <v>241</v>
      </c>
      <c r="B242" s="88" t="s">
        <v>93</v>
      </c>
      <c r="C242" s="32" t="s">
        <v>18</v>
      </c>
      <c r="D242" s="33" t="s">
        <v>107</v>
      </c>
      <c r="E242" s="89">
        <v>7.0028011204481793</v>
      </c>
      <c r="F242" s="34">
        <v>5</v>
      </c>
      <c r="G242" s="69">
        <f t="shared" si="23"/>
        <v>3.8515406162464984E-3</v>
      </c>
      <c r="H242" s="8">
        <f t="shared" si="24"/>
        <v>1.3480392156862742E-2</v>
      </c>
    </row>
    <row r="243" spans="1:8" x14ac:dyDescent="0.3">
      <c r="A243" s="32">
        <v>242</v>
      </c>
      <c r="B243" s="88" t="s">
        <v>93</v>
      </c>
      <c r="C243" s="32" t="s">
        <v>18</v>
      </c>
      <c r="D243" s="33" t="s">
        <v>107</v>
      </c>
      <c r="E243" s="89">
        <v>5.0929462694168581</v>
      </c>
      <c r="F243" s="34">
        <v>8</v>
      </c>
      <c r="G243" s="69">
        <f t="shared" si="23"/>
        <v>2.0371785077667433E-3</v>
      </c>
      <c r="H243" s="8">
        <f t="shared" si="24"/>
        <v>1.1408199643493763E-2</v>
      </c>
    </row>
    <row r="244" spans="1:8" x14ac:dyDescent="0.3">
      <c r="A244" s="32">
        <v>243</v>
      </c>
      <c r="B244" s="88" t="s">
        <v>93</v>
      </c>
      <c r="C244" s="32" t="s">
        <v>18</v>
      </c>
      <c r="D244" s="33" t="s">
        <v>107</v>
      </c>
      <c r="E244" s="89">
        <v>5.0929462694168581</v>
      </c>
      <c r="F244" s="34">
        <v>8</v>
      </c>
      <c r="G244" s="69">
        <f t="shared" si="23"/>
        <v>2.0371785077667433E-3</v>
      </c>
      <c r="H244" s="8">
        <f t="shared" si="24"/>
        <v>1.1408199643493763E-2</v>
      </c>
    </row>
    <row r="245" spans="1:8" x14ac:dyDescent="0.3">
      <c r="A245" s="32">
        <v>244</v>
      </c>
      <c r="B245" s="88" t="s">
        <v>93</v>
      </c>
      <c r="C245" s="32" t="s">
        <v>18</v>
      </c>
      <c r="D245" s="33" t="s">
        <v>107</v>
      </c>
      <c r="E245" s="89">
        <v>5.0929462694168581</v>
      </c>
      <c r="F245" s="34">
        <v>8</v>
      </c>
      <c r="G245" s="69">
        <f t="shared" si="23"/>
        <v>2.0371785077667433E-3</v>
      </c>
      <c r="H245" s="8">
        <f t="shared" si="24"/>
        <v>1.1408199643493763E-2</v>
      </c>
    </row>
    <row r="246" spans="1:8" x14ac:dyDescent="0.3">
      <c r="A246" s="32">
        <v>245</v>
      </c>
      <c r="B246" s="88" t="s">
        <v>93</v>
      </c>
      <c r="C246" s="32" t="s">
        <v>18</v>
      </c>
      <c r="D246" s="33" t="s">
        <v>107</v>
      </c>
      <c r="E246" s="89">
        <v>5.0929462694168581</v>
      </c>
      <c r="F246" s="34">
        <v>8</v>
      </c>
      <c r="G246" s="69">
        <f t="shared" si="23"/>
        <v>2.0371785077667433E-3</v>
      </c>
      <c r="H246" s="8">
        <f t="shared" si="24"/>
        <v>1.1408199643493763E-2</v>
      </c>
    </row>
    <row r="247" spans="1:8" x14ac:dyDescent="0.3">
      <c r="A247" s="32">
        <v>246</v>
      </c>
      <c r="B247" s="88" t="s">
        <v>93</v>
      </c>
      <c r="C247" s="32" t="s">
        <v>18</v>
      </c>
      <c r="D247" s="33" t="s">
        <v>107</v>
      </c>
      <c r="E247" s="89">
        <v>5.0929462694168581</v>
      </c>
      <c r="F247" s="34">
        <v>8</v>
      </c>
      <c r="G247" s="69">
        <f t="shared" si="23"/>
        <v>2.0371785077667433E-3</v>
      </c>
      <c r="H247" s="8">
        <f t="shared" si="24"/>
        <v>1.1408199643493763E-2</v>
      </c>
    </row>
    <row r="248" spans="1:8" x14ac:dyDescent="0.3">
      <c r="A248" s="32">
        <v>247</v>
      </c>
      <c r="B248" s="88" t="s">
        <v>93</v>
      </c>
      <c r="C248" s="32" t="s">
        <v>18</v>
      </c>
      <c r="D248" s="33" t="s">
        <v>107</v>
      </c>
      <c r="E248" s="89">
        <v>5.0929462694168581</v>
      </c>
      <c r="F248" s="34">
        <v>8</v>
      </c>
      <c r="G248" s="69">
        <f t="shared" si="23"/>
        <v>2.0371785077667433E-3</v>
      </c>
      <c r="H248" s="8">
        <f t="shared" si="24"/>
        <v>1.1408199643493763E-2</v>
      </c>
    </row>
    <row r="249" spans="1:8" x14ac:dyDescent="0.3">
      <c r="A249" s="32">
        <v>248</v>
      </c>
      <c r="B249" s="88" t="s">
        <v>93</v>
      </c>
      <c r="C249" s="32" t="s">
        <v>18</v>
      </c>
      <c r="D249" s="33" t="s">
        <v>107</v>
      </c>
      <c r="E249" s="89">
        <v>5.0929462694168581</v>
      </c>
      <c r="F249" s="34">
        <v>8</v>
      </c>
      <c r="G249" s="69">
        <f t="shared" si="23"/>
        <v>2.0371785077667433E-3</v>
      </c>
      <c r="H249" s="8">
        <f t="shared" si="24"/>
        <v>1.1408199643493763E-2</v>
      </c>
    </row>
    <row r="250" spans="1:8" x14ac:dyDescent="0.3">
      <c r="A250" s="32">
        <v>249</v>
      </c>
      <c r="B250" s="88" t="s">
        <v>93</v>
      </c>
      <c r="C250" s="32" t="s">
        <v>18</v>
      </c>
      <c r="D250" s="33" t="s">
        <v>107</v>
      </c>
      <c r="E250" s="89">
        <v>5.0929462694168581</v>
      </c>
      <c r="F250" s="34">
        <v>8</v>
      </c>
      <c r="G250" s="69">
        <f t="shared" si="23"/>
        <v>2.0371785077667433E-3</v>
      </c>
      <c r="H250" s="8">
        <f t="shared" si="24"/>
        <v>1.1408199643493763E-2</v>
      </c>
    </row>
    <row r="251" spans="1:8" x14ac:dyDescent="0.3">
      <c r="A251" s="32">
        <v>250</v>
      </c>
      <c r="B251" s="88" t="s">
        <v>7</v>
      </c>
      <c r="C251" s="32" t="s">
        <v>8</v>
      </c>
      <c r="D251" s="33" t="s">
        <v>110</v>
      </c>
      <c r="E251" s="89">
        <v>9.5492742551566074</v>
      </c>
      <c r="F251" s="34">
        <v>7</v>
      </c>
      <c r="G251" s="69">
        <f t="shared" si="23"/>
        <v>7.1619556913674548E-3</v>
      </c>
      <c r="H251" s="8">
        <f t="shared" si="24"/>
        <v>3.5093582887700529E-2</v>
      </c>
    </row>
    <row r="252" spans="1:8" x14ac:dyDescent="0.3">
      <c r="A252" s="32">
        <v>251</v>
      </c>
      <c r="B252" s="88" t="s">
        <v>93</v>
      </c>
      <c r="C252" s="32" t="s">
        <v>18</v>
      </c>
      <c r="D252" s="33" t="s">
        <v>107</v>
      </c>
      <c r="E252" s="89">
        <v>7.9577285459638398</v>
      </c>
      <c r="F252" s="34">
        <v>3</v>
      </c>
      <c r="G252" s="69">
        <f t="shared" si="23"/>
        <v>4.9735803412273996E-3</v>
      </c>
      <c r="H252" s="8">
        <f t="shared" si="24"/>
        <v>1.0444518716577538E-2</v>
      </c>
    </row>
    <row r="253" spans="1:8" x14ac:dyDescent="0.3">
      <c r="A253" s="32">
        <v>252</v>
      </c>
      <c r="B253" s="88" t="s">
        <v>93</v>
      </c>
      <c r="C253" s="32" t="s">
        <v>18</v>
      </c>
      <c r="D253" s="33" t="s">
        <v>107</v>
      </c>
      <c r="E253" s="89">
        <v>6.3661828367710722</v>
      </c>
      <c r="F253" s="34">
        <v>6</v>
      </c>
      <c r="G253" s="69">
        <f t="shared" si="23"/>
        <v>3.1830914183855366E-3</v>
      </c>
      <c r="H253" s="8">
        <f t="shared" si="24"/>
        <v>1.3368983957219249E-2</v>
      </c>
    </row>
    <row r="254" spans="1:8" x14ac:dyDescent="0.3">
      <c r="A254" s="32">
        <v>253</v>
      </c>
      <c r="B254" s="88" t="s">
        <v>93</v>
      </c>
      <c r="C254" s="32" t="s">
        <v>18</v>
      </c>
      <c r="D254" s="33" t="s">
        <v>107</v>
      </c>
      <c r="E254" s="89">
        <v>6.3661828367710722</v>
      </c>
      <c r="F254" s="34">
        <v>6</v>
      </c>
      <c r="G254" s="69">
        <f t="shared" si="23"/>
        <v>3.1830914183855366E-3</v>
      </c>
      <c r="H254" s="8">
        <f t="shared" si="24"/>
        <v>1.3368983957219249E-2</v>
      </c>
    </row>
    <row r="255" spans="1:8" x14ac:dyDescent="0.3">
      <c r="A255" s="32">
        <v>254</v>
      </c>
      <c r="B255" s="88" t="s">
        <v>93</v>
      </c>
      <c r="C255" s="32" t="s">
        <v>18</v>
      </c>
      <c r="D255" s="33" t="s">
        <v>107</v>
      </c>
      <c r="E255" s="89">
        <v>6.3661828367710722</v>
      </c>
      <c r="F255" s="34">
        <v>6</v>
      </c>
      <c r="G255" s="69">
        <f t="shared" si="23"/>
        <v>3.1830914183855366E-3</v>
      </c>
      <c r="H255" s="8">
        <f t="shared" si="24"/>
        <v>1.3368983957219249E-2</v>
      </c>
    </row>
    <row r="256" spans="1:8" x14ac:dyDescent="0.3">
      <c r="A256" s="32">
        <v>255</v>
      </c>
      <c r="B256" s="88" t="s">
        <v>93</v>
      </c>
      <c r="C256" s="32" t="s">
        <v>18</v>
      </c>
      <c r="D256" s="33" t="s">
        <v>107</v>
      </c>
      <c r="E256" s="89">
        <v>6.3661828367710722</v>
      </c>
      <c r="F256" s="34">
        <v>6</v>
      </c>
      <c r="G256" s="69">
        <f t="shared" si="23"/>
        <v>3.1830914183855366E-3</v>
      </c>
      <c r="H256" s="8">
        <f t="shared" si="24"/>
        <v>1.3368983957219249E-2</v>
      </c>
    </row>
    <row r="257" spans="1:8" x14ac:dyDescent="0.3">
      <c r="A257" s="32">
        <v>256</v>
      </c>
      <c r="B257" s="88" t="s">
        <v>93</v>
      </c>
      <c r="C257" s="32" t="s">
        <v>18</v>
      </c>
      <c r="D257" s="33" t="s">
        <v>107</v>
      </c>
      <c r="E257" s="89">
        <v>6.3661828367710722</v>
      </c>
      <c r="F257" s="34">
        <v>6</v>
      </c>
      <c r="G257" s="69">
        <f t="shared" si="23"/>
        <v>3.1830914183855366E-3</v>
      </c>
      <c r="H257" s="8">
        <f t="shared" si="24"/>
        <v>1.3368983957219249E-2</v>
      </c>
    </row>
    <row r="258" spans="1:8" x14ac:dyDescent="0.3">
      <c r="A258" s="32">
        <v>257</v>
      </c>
      <c r="B258" s="88" t="s">
        <v>93</v>
      </c>
      <c r="C258" s="32" t="s">
        <v>18</v>
      </c>
      <c r="D258" s="33" t="s">
        <v>107</v>
      </c>
      <c r="E258" s="89">
        <v>6.3661828367710722</v>
      </c>
      <c r="F258" s="34">
        <v>6</v>
      </c>
      <c r="G258" s="69">
        <f t="shared" si="23"/>
        <v>3.1830914183855366E-3</v>
      </c>
      <c r="H258" s="8">
        <f t="shared" si="24"/>
        <v>1.3368983957219249E-2</v>
      </c>
    </row>
    <row r="259" spans="1:8" x14ac:dyDescent="0.3">
      <c r="A259" s="32">
        <v>258</v>
      </c>
      <c r="B259" s="88" t="s">
        <v>93</v>
      </c>
      <c r="C259" s="32" t="s">
        <v>18</v>
      </c>
      <c r="D259" s="33" t="s">
        <v>107</v>
      </c>
      <c r="E259" s="89">
        <v>6.3661828367710722</v>
      </c>
      <c r="F259" s="34">
        <v>6</v>
      </c>
      <c r="G259" s="69">
        <f t="shared" si="23"/>
        <v>3.1830914183855366E-3</v>
      </c>
      <c r="H259" s="8">
        <f t="shared" si="24"/>
        <v>1.3368983957219249E-2</v>
      </c>
    </row>
    <row r="260" spans="1:8" x14ac:dyDescent="0.3">
      <c r="A260" s="32">
        <v>259</v>
      </c>
      <c r="B260" s="88" t="s">
        <v>93</v>
      </c>
      <c r="C260" s="32" t="s">
        <v>18</v>
      </c>
      <c r="D260" s="33" t="s">
        <v>107</v>
      </c>
      <c r="E260" s="89">
        <v>6.3661828367710722</v>
      </c>
      <c r="F260" s="34">
        <v>6</v>
      </c>
      <c r="G260" s="69">
        <f t="shared" si="23"/>
        <v>3.1830914183855366E-3</v>
      </c>
      <c r="H260" s="8">
        <f t="shared" si="24"/>
        <v>1.3368983957219249E-2</v>
      </c>
    </row>
    <row r="261" spans="1:8" x14ac:dyDescent="0.3">
      <c r="A261" s="32">
        <v>260</v>
      </c>
      <c r="B261" s="88" t="s">
        <v>93</v>
      </c>
      <c r="C261" s="32" t="s">
        <v>18</v>
      </c>
      <c r="D261" s="33" t="s">
        <v>107</v>
      </c>
      <c r="E261" s="89">
        <v>6.3661828367710722</v>
      </c>
      <c r="F261" s="34">
        <v>6</v>
      </c>
      <c r="G261" s="69">
        <f t="shared" ref="G261:G324" si="25">((E261/100)^2)*0.7854</f>
        <v>3.1830914183855366E-3</v>
      </c>
      <c r="H261" s="8">
        <f t="shared" ref="H261:H324" si="26">((E261^2)*3.1416/40000)*F261*0.7</f>
        <v>1.3368983957219249E-2</v>
      </c>
    </row>
    <row r="262" spans="1:8" x14ac:dyDescent="0.3">
      <c r="A262" s="32">
        <v>261</v>
      </c>
      <c r="B262" s="88" t="s">
        <v>93</v>
      </c>
      <c r="C262" s="32" t="s">
        <v>18</v>
      </c>
      <c r="D262" s="33" t="s">
        <v>107</v>
      </c>
      <c r="E262" s="89">
        <v>6.3661828367710722</v>
      </c>
      <c r="F262" s="34">
        <v>6</v>
      </c>
      <c r="G262" s="69">
        <f t="shared" si="25"/>
        <v>3.1830914183855366E-3</v>
      </c>
      <c r="H262" s="8">
        <f t="shared" si="26"/>
        <v>1.3368983957219249E-2</v>
      </c>
    </row>
    <row r="263" spans="1:8" x14ac:dyDescent="0.3">
      <c r="A263" s="32">
        <v>262</v>
      </c>
      <c r="B263" s="88" t="s">
        <v>93</v>
      </c>
      <c r="C263" s="32" t="s">
        <v>18</v>
      </c>
      <c r="D263" s="33" t="s">
        <v>107</v>
      </c>
      <c r="E263" s="89">
        <v>6.3661828367710722</v>
      </c>
      <c r="F263" s="34">
        <v>6</v>
      </c>
      <c r="G263" s="69">
        <f t="shared" si="25"/>
        <v>3.1830914183855366E-3</v>
      </c>
      <c r="H263" s="8">
        <f t="shared" si="26"/>
        <v>1.3368983957219249E-2</v>
      </c>
    </row>
    <row r="264" spans="1:8" x14ac:dyDescent="0.3">
      <c r="A264" s="32">
        <v>263</v>
      </c>
      <c r="B264" s="88" t="s">
        <v>93</v>
      </c>
      <c r="C264" s="32" t="s">
        <v>18</v>
      </c>
      <c r="D264" s="33" t="s">
        <v>107</v>
      </c>
      <c r="E264" s="89">
        <v>6.3661828367710722</v>
      </c>
      <c r="F264" s="34">
        <v>6</v>
      </c>
      <c r="G264" s="69">
        <f t="shared" si="25"/>
        <v>3.1830914183855366E-3</v>
      </c>
      <c r="H264" s="8">
        <f t="shared" si="26"/>
        <v>1.3368983957219249E-2</v>
      </c>
    </row>
    <row r="265" spans="1:8" x14ac:dyDescent="0.3">
      <c r="A265" s="32">
        <v>264</v>
      </c>
      <c r="B265" s="88" t="s">
        <v>93</v>
      </c>
      <c r="C265" s="32" t="s">
        <v>18</v>
      </c>
      <c r="D265" s="33" t="s">
        <v>107</v>
      </c>
      <c r="E265" s="89">
        <v>6.3661828367710722</v>
      </c>
      <c r="F265" s="34">
        <v>6</v>
      </c>
      <c r="G265" s="69">
        <f t="shared" si="25"/>
        <v>3.1830914183855366E-3</v>
      </c>
      <c r="H265" s="8">
        <f t="shared" si="26"/>
        <v>1.3368983957219249E-2</v>
      </c>
    </row>
    <row r="266" spans="1:8" x14ac:dyDescent="0.3">
      <c r="A266" s="32">
        <v>265</v>
      </c>
      <c r="B266" s="88" t="s">
        <v>93</v>
      </c>
      <c r="C266" s="32" t="s">
        <v>18</v>
      </c>
      <c r="D266" s="33" t="s">
        <v>107</v>
      </c>
      <c r="E266" s="89">
        <v>6.3661828367710722</v>
      </c>
      <c r="F266" s="34">
        <v>6</v>
      </c>
      <c r="G266" s="69">
        <f t="shared" si="25"/>
        <v>3.1830914183855366E-3</v>
      </c>
      <c r="H266" s="8">
        <f t="shared" si="26"/>
        <v>1.3368983957219249E-2</v>
      </c>
    </row>
    <row r="267" spans="1:8" x14ac:dyDescent="0.3">
      <c r="A267" s="32">
        <v>266</v>
      </c>
      <c r="B267" s="88" t="s">
        <v>93</v>
      </c>
      <c r="C267" s="32" t="s">
        <v>18</v>
      </c>
      <c r="D267" s="33" t="s">
        <v>107</v>
      </c>
      <c r="E267" s="89">
        <v>6.3661828367710722</v>
      </c>
      <c r="F267" s="34">
        <v>6</v>
      </c>
      <c r="G267" s="69">
        <f t="shared" si="25"/>
        <v>3.1830914183855366E-3</v>
      </c>
      <c r="H267" s="8">
        <f t="shared" si="26"/>
        <v>1.3368983957219249E-2</v>
      </c>
    </row>
    <row r="268" spans="1:8" x14ac:dyDescent="0.3">
      <c r="A268" s="32">
        <v>267</v>
      </c>
      <c r="B268" s="88" t="s">
        <v>93</v>
      </c>
      <c r="C268" s="32" t="s">
        <v>18</v>
      </c>
      <c r="D268" s="33" t="s">
        <v>107</v>
      </c>
      <c r="E268" s="89">
        <v>6.3661828367710722</v>
      </c>
      <c r="F268" s="34">
        <v>6</v>
      </c>
      <c r="G268" s="69">
        <f t="shared" si="25"/>
        <v>3.1830914183855366E-3</v>
      </c>
      <c r="H268" s="8">
        <f t="shared" si="26"/>
        <v>1.3368983957219249E-2</v>
      </c>
    </row>
    <row r="269" spans="1:8" x14ac:dyDescent="0.3">
      <c r="A269" s="32">
        <v>268</v>
      </c>
      <c r="B269" s="88" t="s">
        <v>93</v>
      </c>
      <c r="C269" s="32" t="s">
        <v>18</v>
      </c>
      <c r="D269" s="33" t="s">
        <v>107</v>
      </c>
      <c r="E269" s="89">
        <v>6.3661828367710722</v>
      </c>
      <c r="F269" s="34">
        <v>6</v>
      </c>
      <c r="G269" s="69">
        <f t="shared" si="25"/>
        <v>3.1830914183855366E-3</v>
      </c>
      <c r="H269" s="8">
        <f t="shared" si="26"/>
        <v>1.3368983957219249E-2</v>
      </c>
    </row>
    <row r="270" spans="1:8" x14ac:dyDescent="0.3">
      <c r="A270" s="32">
        <v>269</v>
      </c>
      <c r="B270" s="88" t="s">
        <v>93</v>
      </c>
      <c r="C270" s="32" t="s">
        <v>18</v>
      </c>
      <c r="D270" s="33" t="s">
        <v>107</v>
      </c>
      <c r="E270" s="89">
        <v>6.3661828367710722</v>
      </c>
      <c r="F270" s="34">
        <v>6</v>
      </c>
      <c r="G270" s="69">
        <f t="shared" si="25"/>
        <v>3.1830914183855366E-3</v>
      </c>
      <c r="H270" s="8">
        <f t="shared" si="26"/>
        <v>1.3368983957219249E-2</v>
      </c>
    </row>
    <row r="271" spans="1:8" x14ac:dyDescent="0.3">
      <c r="A271" s="32">
        <v>270</v>
      </c>
      <c r="B271" s="88" t="s">
        <v>93</v>
      </c>
      <c r="C271" s="32" t="s">
        <v>18</v>
      </c>
      <c r="D271" s="33" t="s">
        <v>107</v>
      </c>
      <c r="E271" s="89">
        <v>6.3661828367710722</v>
      </c>
      <c r="F271" s="34">
        <v>6</v>
      </c>
      <c r="G271" s="69">
        <f t="shared" si="25"/>
        <v>3.1830914183855366E-3</v>
      </c>
      <c r="H271" s="8">
        <f t="shared" si="26"/>
        <v>1.3368983957219249E-2</v>
      </c>
    </row>
    <row r="272" spans="1:8" x14ac:dyDescent="0.3">
      <c r="A272" s="32">
        <v>271</v>
      </c>
      <c r="B272" s="88" t="s">
        <v>93</v>
      </c>
      <c r="C272" s="32" t="s">
        <v>18</v>
      </c>
      <c r="D272" s="33" t="s">
        <v>107</v>
      </c>
      <c r="E272" s="89">
        <v>6.3661828367710722</v>
      </c>
      <c r="F272" s="34">
        <v>6</v>
      </c>
      <c r="G272" s="69">
        <f t="shared" si="25"/>
        <v>3.1830914183855366E-3</v>
      </c>
      <c r="H272" s="8">
        <f t="shared" si="26"/>
        <v>1.3368983957219249E-2</v>
      </c>
    </row>
    <row r="273" spans="1:8" x14ac:dyDescent="0.3">
      <c r="A273" s="32">
        <v>272</v>
      </c>
      <c r="B273" s="88" t="s">
        <v>93</v>
      </c>
      <c r="C273" s="32" t="s">
        <v>18</v>
      </c>
      <c r="D273" s="33" t="s">
        <v>107</v>
      </c>
      <c r="E273" s="89">
        <v>6.3661828367710722</v>
      </c>
      <c r="F273" s="34">
        <v>6</v>
      </c>
      <c r="G273" s="69">
        <f t="shared" si="25"/>
        <v>3.1830914183855366E-3</v>
      </c>
      <c r="H273" s="8">
        <f t="shared" si="26"/>
        <v>1.3368983957219249E-2</v>
      </c>
    </row>
    <row r="274" spans="1:8" x14ac:dyDescent="0.3">
      <c r="A274" s="32">
        <v>273</v>
      </c>
      <c r="B274" s="88" t="s">
        <v>93</v>
      </c>
      <c r="C274" s="32" t="s">
        <v>18</v>
      </c>
      <c r="D274" s="33" t="s">
        <v>107</v>
      </c>
      <c r="E274" s="89">
        <v>3.8197097020626432</v>
      </c>
      <c r="F274" s="34">
        <v>2</v>
      </c>
      <c r="G274" s="69">
        <f t="shared" si="25"/>
        <v>1.1459129106187928E-3</v>
      </c>
      <c r="H274" s="8">
        <f t="shared" si="26"/>
        <v>1.60427807486631E-3</v>
      </c>
    </row>
    <row r="275" spans="1:8" x14ac:dyDescent="0.3">
      <c r="A275" s="32">
        <v>274</v>
      </c>
      <c r="B275" s="88" t="s">
        <v>93</v>
      </c>
      <c r="C275" s="32" t="s">
        <v>18</v>
      </c>
      <c r="D275" s="33" t="s">
        <v>107</v>
      </c>
      <c r="E275" s="89">
        <v>6.0478736949325187</v>
      </c>
      <c r="F275" s="34">
        <v>3.5</v>
      </c>
      <c r="G275" s="69">
        <f t="shared" si="25"/>
        <v>2.8727400050929464E-3</v>
      </c>
      <c r="H275" s="8">
        <f t="shared" si="26"/>
        <v>7.03821301247772E-3</v>
      </c>
    </row>
    <row r="276" spans="1:8" x14ac:dyDescent="0.3">
      <c r="A276" s="32">
        <v>275</v>
      </c>
      <c r="B276" s="88" t="s">
        <v>93</v>
      </c>
      <c r="C276" s="32" t="s">
        <v>18</v>
      </c>
      <c r="D276" s="33" t="s">
        <v>107</v>
      </c>
      <c r="E276" s="89">
        <v>5.7295645530939652</v>
      </c>
      <c r="F276" s="34">
        <v>2</v>
      </c>
      <c r="G276" s="69">
        <f t="shared" si="25"/>
        <v>2.5783040488922848E-3</v>
      </c>
      <c r="H276" s="8">
        <f t="shared" si="26"/>
        <v>3.6096256684491979E-3</v>
      </c>
    </row>
    <row r="277" spans="1:8" x14ac:dyDescent="0.3">
      <c r="A277" s="32">
        <v>276</v>
      </c>
      <c r="B277" s="88" t="s">
        <v>93</v>
      </c>
      <c r="C277" s="32" t="s">
        <v>18</v>
      </c>
      <c r="D277" s="33" t="s">
        <v>107</v>
      </c>
      <c r="E277" s="89">
        <v>7.0028011204481793</v>
      </c>
      <c r="F277" s="34">
        <v>3</v>
      </c>
      <c r="G277" s="69">
        <f t="shared" si="25"/>
        <v>3.8515406162464984E-3</v>
      </c>
      <c r="H277" s="8">
        <f t="shared" si="26"/>
        <v>8.0882352941176461E-3</v>
      </c>
    </row>
    <row r="278" spans="1:8" x14ac:dyDescent="0.3">
      <c r="A278" s="32">
        <v>277</v>
      </c>
      <c r="B278" s="88" t="s">
        <v>93</v>
      </c>
      <c r="C278" s="32" t="s">
        <v>18</v>
      </c>
      <c r="D278" s="33" t="s">
        <v>107</v>
      </c>
      <c r="E278" s="89">
        <v>3.8197097020626432</v>
      </c>
      <c r="F278" s="34">
        <v>2</v>
      </c>
      <c r="G278" s="69">
        <f t="shared" si="25"/>
        <v>1.1459129106187928E-3</v>
      </c>
      <c r="H278" s="8">
        <f t="shared" si="26"/>
        <v>1.60427807486631E-3</v>
      </c>
    </row>
    <row r="279" spans="1:8" x14ac:dyDescent="0.3">
      <c r="A279" s="32">
        <v>278</v>
      </c>
      <c r="B279" s="88" t="s">
        <v>7</v>
      </c>
      <c r="C279" s="32" t="s">
        <v>8</v>
      </c>
      <c r="D279" s="33" t="s">
        <v>110</v>
      </c>
      <c r="E279" s="89">
        <v>9.5492742551566074</v>
      </c>
      <c r="F279" s="34">
        <v>8</v>
      </c>
      <c r="G279" s="69">
        <f t="shared" si="25"/>
        <v>7.1619556913674548E-3</v>
      </c>
      <c r="H279" s="8">
        <f t="shared" si="26"/>
        <v>4.0106951871657748E-2</v>
      </c>
    </row>
    <row r="280" spans="1:8" x14ac:dyDescent="0.3">
      <c r="A280" s="32">
        <v>279</v>
      </c>
      <c r="B280" s="88" t="s">
        <v>93</v>
      </c>
      <c r="C280" s="32" t="s">
        <v>18</v>
      </c>
      <c r="D280" s="33" t="s">
        <v>107</v>
      </c>
      <c r="E280" s="89">
        <v>8.5943468296409478</v>
      </c>
      <c r="F280" s="34">
        <v>3</v>
      </c>
      <c r="G280" s="69">
        <f t="shared" si="25"/>
        <v>5.8011841100076393E-3</v>
      </c>
      <c r="H280" s="8">
        <f t="shared" si="26"/>
        <v>1.2182486631016044E-2</v>
      </c>
    </row>
    <row r="281" spans="1:8" x14ac:dyDescent="0.3">
      <c r="A281" s="32">
        <v>280</v>
      </c>
      <c r="B281" s="88" t="s">
        <v>93</v>
      </c>
      <c r="C281" s="32" t="s">
        <v>18</v>
      </c>
      <c r="D281" s="33" t="s">
        <v>107</v>
      </c>
      <c r="E281" s="89">
        <v>3.8197097020626432</v>
      </c>
      <c r="F281" s="34">
        <v>5</v>
      </c>
      <c r="G281" s="69">
        <f t="shared" si="25"/>
        <v>1.1459129106187928E-3</v>
      </c>
      <c r="H281" s="8">
        <f t="shared" si="26"/>
        <v>4.010695187165775E-3</v>
      </c>
    </row>
    <row r="282" spans="1:8" x14ac:dyDescent="0.3">
      <c r="A282" s="32">
        <v>281</v>
      </c>
      <c r="B282" s="88" t="s">
        <v>93</v>
      </c>
      <c r="C282" s="32" t="s">
        <v>18</v>
      </c>
      <c r="D282" s="33" t="s">
        <v>107</v>
      </c>
      <c r="E282" s="89">
        <v>4.4563279857397502</v>
      </c>
      <c r="F282" s="34">
        <v>2</v>
      </c>
      <c r="G282" s="69">
        <f t="shared" si="25"/>
        <v>1.5597147950089127E-3</v>
      </c>
      <c r="H282" s="8">
        <f t="shared" si="26"/>
        <v>2.1836007130124771E-3</v>
      </c>
    </row>
    <row r="283" spans="1:8" x14ac:dyDescent="0.3">
      <c r="A283" s="32">
        <v>282</v>
      </c>
      <c r="B283" s="88" t="s">
        <v>93</v>
      </c>
      <c r="C283" s="32" t="s">
        <v>18</v>
      </c>
      <c r="D283" s="33" t="s">
        <v>107</v>
      </c>
      <c r="E283" s="89">
        <v>6.3661828367710722</v>
      </c>
      <c r="F283" s="34">
        <v>6</v>
      </c>
      <c r="G283" s="69">
        <f t="shared" si="25"/>
        <v>3.1830914183855366E-3</v>
      </c>
      <c r="H283" s="8">
        <f t="shared" si="26"/>
        <v>1.3368983957219249E-2</v>
      </c>
    </row>
    <row r="284" spans="1:8" x14ac:dyDescent="0.3">
      <c r="A284" s="32">
        <v>283</v>
      </c>
      <c r="B284" s="88" t="s">
        <v>93</v>
      </c>
      <c r="C284" s="32" t="s">
        <v>18</v>
      </c>
      <c r="D284" s="33" t="s">
        <v>107</v>
      </c>
      <c r="E284" s="89">
        <v>3.1830914183855361</v>
      </c>
      <c r="F284" s="34">
        <v>4</v>
      </c>
      <c r="G284" s="69">
        <f t="shared" si="25"/>
        <v>7.9577285459638415E-4</v>
      </c>
      <c r="H284" s="8">
        <f t="shared" si="26"/>
        <v>2.2281639928698753E-3</v>
      </c>
    </row>
    <row r="285" spans="1:8" x14ac:dyDescent="0.3">
      <c r="A285" s="32">
        <v>284</v>
      </c>
      <c r="B285" s="88" t="s">
        <v>93</v>
      </c>
      <c r="C285" s="32" t="s">
        <v>18</v>
      </c>
      <c r="D285" s="33" t="s">
        <v>107</v>
      </c>
      <c r="E285" s="89">
        <v>3.1830914183855361</v>
      </c>
      <c r="F285" s="34">
        <v>4</v>
      </c>
      <c r="G285" s="69">
        <f t="shared" si="25"/>
        <v>7.9577285459638415E-4</v>
      </c>
      <c r="H285" s="8">
        <f t="shared" si="26"/>
        <v>2.2281639928698753E-3</v>
      </c>
    </row>
    <row r="286" spans="1:8" x14ac:dyDescent="0.3">
      <c r="A286" s="32">
        <v>285</v>
      </c>
      <c r="B286" s="88" t="s">
        <v>93</v>
      </c>
      <c r="C286" s="32" t="s">
        <v>18</v>
      </c>
      <c r="D286" s="33" t="s">
        <v>107</v>
      </c>
      <c r="E286" s="89">
        <v>3.8197097020626432</v>
      </c>
      <c r="F286" s="34">
        <v>5</v>
      </c>
      <c r="G286" s="69">
        <f t="shared" si="25"/>
        <v>1.1459129106187928E-3</v>
      </c>
      <c r="H286" s="8">
        <f t="shared" si="26"/>
        <v>4.010695187165775E-3</v>
      </c>
    </row>
    <row r="287" spans="1:8" x14ac:dyDescent="0.3">
      <c r="A287" s="32">
        <v>286</v>
      </c>
      <c r="B287" s="88" t="s">
        <v>93</v>
      </c>
      <c r="C287" s="32" t="s">
        <v>18</v>
      </c>
      <c r="D287" s="33" t="s">
        <v>107</v>
      </c>
      <c r="E287" s="89">
        <v>3.8197097020626432</v>
      </c>
      <c r="F287" s="34">
        <v>5</v>
      </c>
      <c r="G287" s="69">
        <f t="shared" si="25"/>
        <v>1.1459129106187928E-3</v>
      </c>
      <c r="H287" s="8">
        <f t="shared" si="26"/>
        <v>4.010695187165775E-3</v>
      </c>
    </row>
    <row r="288" spans="1:8" x14ac:dyDescent="0.3">
      <c r="A288" s="32">
        <v>287</v>
      </c>
      <c r="B288" s="88" t="s">
        <v>93</v>
      </c>
      <c r="C288" s="32" t="s">
        <v>18</v>
      </c>
      <c r="D288" s="33" t="s">
        <v>107</v>
      </c>
      <c r="E288" s="89">
        <v>5.0929462694168581</v>
      </c>
      <c r="F288" s="34">
        <v>2.5</v>
      </c>
      <c r="G288" s="69">
        <f t="shared" si="25"/>
        <v>2.0371785077667433E-3</v>
      </c>
      <c r="H288" s="8">
        <f t="shared" si="26"/>
        <v>3.5650623885918001E-3</v>
      </c>
    </row>
    <row r="289" spans="1:8" x14ac:dyDescent="0.3">
      <c r="A289" s="32">
        <v>288</v>
      </c>
      <c r="B289" s="88" t="s">
        <v>93</v>
      </c>
      <c r="C289" s="32" t="s">
        <v>18</v>
      </c>
      <c r="D289" s="33" t="s">
        <v>107</v>
      </c>
      <c r="E289" s="89">
        <v>5.0929462694168581</v>
      </c>
      <c r="F289" s="34">
        <v>5</v>
      </c>
      <c r="G289" s="69">
        <f t="shared" si="25"/>
        <v>2.0371785077667433E-3</v>
      </c>
      <c r="H289" s="8">
        <f t="shared" si="26"/>
        <v>7.1301247771836003E-3</v>
      </c>
    </row>
    <row r="290" spans="1:8" x14ac:dyDescent="0.3">
      <c r="A290" s="32">
        <v>289</v>
      </c>
      <c r="B290" s="88" t="s">
        <v>93</v>
      </c>
      <c r="C290" s="32" t="s">
        <v>18</v>
      </c>
      <c r="D290" s="33" t="s">
        <v>107</v>
      </c>
      <c r="E290" s="89">
        <v>3.1830914183855361</v>
      </c>
      <c r="F290" s="34">
        <v>5</v>
      </c>
      <c r="G290" s="69">
        <f t="shared" si="25"/>
        <v>7.9577285459638415E-4</v>
      </c>
      <c r="H290" s="8">
        <f t="shared" si="26"/>
        <v>2.785204991087344E-3</v>
      </c>
    </row>
    <row r="291" spans="1:8" x14ac:dyDescent="0.3">
      <c r="A291" s="32">
        <v>290</v>
      </c>
      <c r="B291" s="88" t="s">
        <v>93</v>
      </c>
      <c r="C291" s="32" t="s">
        <v>18</v>
      </c>
      <c r="D291" s="33" t="s">
        <v>107</v>
      </c>
      <c r="E291" s="89">
        <v>3.1830914183855361</v>
      </c>
      <c r="F291" s="34">
        <v>4</v>
      </c>
      <c r="G291" s="69">
        <f t="shared" si="25"/>
        <v>7.9577285459638415E-4</v>
      </c>
      <c r="H291" s="8">
        <f t="shared" si="26"/>
        <v>2.2281639928698753E-3</v>
      </c>
    </row>
    <row r="292" spans="1:8" x14ac:dyDescent="0.3">
      <c r="A292" s="32">
        <v>291</v>
      </c>
      <c r="B292" s="88" t="s">
        <v>93</v>
      </c>
      <c r="C292" s="32" t="s">
        <v>18</v>
      </c>
      <c r="D292" s="33" t="s">
        <v>107</v>
      </c>
      <c r="E292" s="89">
        <v>3.1830914183855361</v>
      </c>
      <c r="F292" s="34">
        <v>4</v>
      </c>
      <c r="G292" s="69">
        <f t="shared" si="25"/>
        <v>7.9577285459638415E-4</v>
      </c>
      <c r="H292" s="8">
        <f t="shared" si="26"/>
        <v>2.2281639928698753E-3</v>
      </c>
    </row>
    <row r="293" spans="1:8" x14ac:dyDescent="0.3">
      <c r="A293" s="32">
        <v>292</v>
      </c>
      <c r="B293" s="88" t="s">
        <v>93</v>
      </c>
      <c r="C293" s="32" t="s">
        <v>18</v>
      </c>
      <c r="D293" s="33" t="s">
        <v>107</v>
      </c>
      <c r="E293" s="89">
        <v>5.0929462694168581</v>
      </c>
      <c r="F293" s="34">
        <v>6</v>
      </c>
      <c r="G293" s="69">
        <f t="shared" si="25"/>
        <v>2.0371785077667433E-3</v>
      </c>
      <c r="H293" s="8">
        <f t="shared" si="26"/>
        <v>8.5561497326203211E-3</v>
      </c>
    </row>
    <row r="294" spans="1:8" x14ac:dyDescent="0.3">
      <c r="A294" s="32">
        <v>293</v>
      </c>
      <c r="B294" s="88" t="s">
        <v>93</v>
      </c>
      <c r="C294" s="32" t="s">
        <v>18</v>
      </c>
      <c r="D294" s="33" t="s">
        <v>107</v>
      </c>
      <c r="E294" s="89">
        <v>4.1380188439011967</v>
      </c>
      <c r="F294" s="34">
        <v>2.5</v>
      </c>
      <c r="G294" s="69">
        <f t="shared" si="25"/>
        <v>1.3448561242678887E-3</v>
      </c>
      <c r="H294" s="8">
        <f t="shared" si="26"/>
        <v>2.3534982174688054E-3</v>
      </c>
    </row>
    <row r="295" spans="1:8" x14ac:dyDescent="0.3">
      <c r="A295" s="32">
        <v>294</v>
      </c>
      <c r="B295" s="88" t="s">
        <v>93</v>
      </c>
      <c r="C295" s="32" t="s">
        <v>18</v>
      </c>
      <c r="D295" s="33" t="s">
        <v>107</v>
      </c>
      <c r="E295" s="89">
        <v>5.0929462694168581</v>
      </c>
      <c r="F295" s="34">
        <v>4</v>
      </c>
      <c r="G295" s="69">
        <f t="shared" si="25"/>
        <v>2.0371785077667433E-3</v>
      </c>
      <c r="H295" s="8">
        <f t="shared" si="26"/>
        <v>5.7040998217468813E-3</v>
      </c>
    </row>
    <row r="296" spans="1:8" x14ac:dyDescent="0.3">
      <c r="A296" s="32">
        <v>295</v>
      </c>
      <c r="B296" s="88" t="s">
        <v>93</v>
      </c>
      <c r="C296" s="32" t="s">
        <v>18</v>
      </c>
      <c r="D296" s="33" t="s">
        <v>107</v>
      </c>
      <c r="E296" s="89">
        <v>3.8197097020626432</v>
      </c>
      <c r="F296" s="34">
        <v>5</v>
      </c>
      <c r="G296" s="69">
        <f t="shared" si="25"/>
        <v>1.1459129106187928E-3</v>
      </c>
      <c r="H296" s="8">
        <f t="shared" si="26"/>
        <v>4.010695187165775E-3</v>
      </c>
    </row>
    <row r="297" spans="1:8" x14ac:dyDescent="0.3">
      <c r="A297" s="32">
        <v>296</v>
      </c>
      <c r="B297" s="88" t="s">
        <v>93</v>
      </c>
      <c r="C297" s="32" t="s">
        <v>18</v>
      </c>
      <c r="D297" s="33" t="s">
        <v>107</v>
      </c>
      <c r="E297" s="89">
        <v>6.3661828367710722</v>
      </c>
      <c r="F297" s="34">
        <v>6</v>
      </c>
      <c r="G297" s="69">
        <f t="shared" si="25"/>
        <v>3.1830914183855366E-3</v>
      </c>
      <c r="H297" s="8">
        <f t="shared" si="26"/>
        <v>1.3368983957219249E-2</v>
      </c>
    </row>
    <row r="298" spans="1:8" x14ac:dyDescent="0.3">
      <c r="A298" s="32">
        <v>297</v>
      </c>
      <c r="B298" s="88" t="s">
        <v>93</v>
      </c>
      <c r="C298" s="32" t="s">
        <v>18</v>
      </c>
      <c r="D298" s="33" t="s">
        <v>107</v>
      </c>
      <c r="E298" s="89">
        <v>3.8197097020626432</v>
      </c>
      <c r="F298" s="34">
        <v>3</v>
      </c>
      <c r="G298" s="69">
        <f t="shared" si="25"/>
        <v>1.1459129106187928E-3</v>
      </c>
      <c r="H298" s="8">
        <f t="shared" si="26"/>
        <v>2.406417112299465E-3</v>
      </c>
    </row>
    <row r="299" spans="1:8" x14ac:dyDescent="0.3">
      <c r="A299" s="32">
        <v>298</v>
      </c>
      <c r="B299" s="88" t="s">
        <v>93</v>
      </c>
      <c r="C299" s="32" t="s">
        <v>18</v>
      </c>
      <c r="D299" s="33" t="s">
        <v>107</v>
      </c>
      <c r="E299" s="89">
        <v>9.5492742551566074</v>
      </c>
      <c r="F299" s="34">
        <v>8</v>
      </c>
      <c r="G299" s="69">
        <f t="shared" si="25"/>
        <v>7.1619556913674548E-3</v>
      </c>
      <c r="H299" s="8">
        <f t="shared" si="26"/>
        <v>4.0106951871657748E-2</v>
      </c>
    </row>
    <row r="300" spans="1:8" x14ac:dyDescent="0.3">
      <c r="A300" s="32">
        <v>299</v>
      </c>
      <c r="B300" s="88" t="s">
        <v>93</v>
      </c>
      <c r="C300" s="32" t="s">
        <v>18</v>
      </c>
      <c r="D300" s="33" t="s">
        <v>107</v>
      </c>
      <c r="E300" s="89">
        <v>3.1830914183855361</v>
      </c>
      <c r="F300" s="34">
        <v>4</v>
      </c>
      <c r="G300" s="69">
        <f t="shared" si="25"/>
        <v>7.9577285459638415E-4</v>
      </c>
      <c r="H300" s="8">
        <f t="shared" si="26"/>
        <v>2.2281639928698753E-3</v>
      </c>
    </row>
    <row r="301" spans="1:8" x14ac:dyDescent="0.3">
      <c r="A301" s="32">
        <v>300</v>
      </c>
      <c r="B301" s="88" t="s">
        <v>93</v>
      </c>
      <c r="C301" s="32" t="s">
        <v>18</v>
      </c>
      <c r="D301" s="33" t="s">
        <v>107</v>
      </c>
      <c r="E301" s="89">
        <v>3.8197097020626432</v>
      </c>
      <c r="F301" s="34">
        <v>5</v>
      </c>
      <c r="G301" s="69">
        <f t="shared" si="25"/>
        <v>1.1459129106187928E-3</v>
      </c>
      <c r="H301" s="8">
        <f t="shared" si="26"/>
        <v>4.010695187165775E-3</v>
      </c>
    </row>
    <row r="302" spans="1:8" x14ac:dyDescent="0.3">
      <c r="A302" s="32">
        <v>301</v>
      </c>
      <c r="B302" s="88" t="s">
        <v>93</v>
      </c>
      <c r="C302" s="32" t="s">
        <v>18</v>
      </c>
      <c r="D302" s="33" t="s">
        <v>107</v>
      </c>
      <c r="E302" s="89">
        <v>6.3661828367710722</v>
      </c>
      <c r="F302" s="34">
        <v>7</v>
      </c>
      <c r="G302" s="69">
        <f t="shared" si="25"/>
        <v>3.1830914183855366E-3</v>
      </c>
      <c r="H302" s="8">
        <f t="shared" si="26"/>
        <v>1.5597147950089126E-2</v>
      </c>
    </row>
    <row r="303" spans="1:8" x14ac:dyDescent="0.3">
      <c r="A303" s="32">
        <v>302</v>
      </c>
      <c r="B303" s="88" t="s">
        <v>93</v>
      </c>
      <c r="C303" s="32" t="s">
        <v>18</v>
      </c>
      <c r="D303" s="33" t="s">
        <v>107</v>
      </c>
      <c r="E303" s="89">
        <v>7.0028011204481793</v>
      </c>
      <c r="F303" s="34">
        <v>8</v>
      </c>
      <c r="G303" s="69">
        <f t="shared" si="25"/>
        <v>3.8515406162464984E-3</v>
      </c>
      <c r="H303" s="8">
        <f t="shared" si="26"/>
        <v>2.1568627450980388E-2</v>
      </c>
    </row>
    <row r="304" spans="1:8" x14ac:dyDescent="0.3">
      <c r="A304" s="32">
        <v>303</v>
      </c>
      <c r="B304" s="88" t="s">
        <v>93</v>
      </c>
      <c r="C304" s="32" t="s">
        <v>18</v>
      </c>
      <c r="D304" s="33" t="s">
        <v>107</v>
      </c>
      <c r="E304" s="89">
        <v>3.8197097020626432</v>
      </c>
      <c r="F304" s="34">
        <v>2</v>
      </c>
      <c r="G304" s="69">
        <f t="shared" si="25"/>
        <v>1.1459129106187928E-3</v>
      </c>
      <c r="H304" s="8">
        <f t="shared" si="26"/>
        <v>1.60427807486631E-3</v>
      </c>
    </row>
    <row r="305" spans="1:8" x14ac:dyDescent="0.3">
      <c r="A305" s="32">
        <v>304</v>
      </c>
      <c r="B305" s="88" t="s">
        <v>7</v>
      </c>
      <c r="C305" s="32" t="s">
        <v>8</v>
      </c>
      <c r="D305" s="33" t="s">
        <v>110</v>
      </c>
      <c r="E305" s="89">
        <v>5.7295645530939652</v>
      </c>
      <c r="F305" s="34">
        <v>6</v>
      </c>
      <c r="G305" s="69">
        <f t="shared" si="25"/>
        <v>2.5783040488922848E-3</v>
      </c>
      <c r="H305" s="8">
        <f t="shared" si="26"/>
        <v>1.0828877005347593E-2</v>
      </c>
    </row>
    <row r="306" spans="1:8" x14ac:dyDescent="0.3">
      <c r="A306" s="32">
        <v>305</v>
      </c>
      <c r="B306" s="88" t="s">
        <v>93</v>
      </c>
      <c r="C306" s="32" t="s">
        <v>18</v>
      </c>
      <c r="D306" s="33" t="s">
        <v>107</v>
      </c>
      <c r="E306" s="89">
        <v>4.7746371275783037</v>
      </c>
      <c r="F306" s="34">
        <v>3</v>
      </c>
      <c r="G306" s="69">
        <f t="shared" si="25"/>
        <v>1.7904889228418637E-3</v>
      </c>
      <c r="H306" s="8">
        <f t="shared" si="26"/>
        <v>3.7600267379679143E-3</v>
      </c>
    </row>
    <row r="307" spans="1:8" x14ac:dyDescent="0.3">
      <c r="A307" s="32">
        <v>306</v>
      </c>
      <c r="B307" s="88" t="s">
        <v>93</v>
      </c>
      <c r="C307" s="32" t="s">
        <v>18</v>
      </c>
      <c r="D307" s="33" t="s">
        <v>107</v>
      </c>
      <c r="E307" s="89">
        <v>4.7746371275783037</v>
      </c>
      <c r="F307" s="34">
        <v>7</v>
      </c>
      <c r="G307" s="69">
        <f t="shared" si="25"/>
        <v>1.7904889228418637E-3</v>
      </c>
      <c r="H307" s="8">
        <f t="shared" si="26"/>
        <v>8.7733957219251323E-3</v>
      </c>
    </row>
    <row r="308" spans="1:8" x14ac:dyDescent="0.3">
      <c r="A308" s="32">
        <v>307</v>
      </c>
      <c r="B308" s="88" t="s">
        <v>93</v>
      </c>
      <c r="C308" s="32" t="s">
        <v>18</v>
      </c>
      <c r="D308" s="33" t="s">
        <v>107</v>
      </c>
      <c r="E308" s="89">
        <v>4.1380188439011967</v>
      </c>
      <c r="F308" s="34">
        <v>6</v>
      </c>
      <c r="G308" s="69">
        <f t="shared" si="25"/>
        <v>1.3448561242678887E-3</v>
      </c>
      <c r="H308" s="8">
        <f t="shared" si="26"/>
        <v>5.648395721925133E-3</v>
      </c>
    </row>
    <row r="309" spans="1:8" x14ac:dyDescent="0.3">
      <c r="A309" s="32">
        <v>308</v>
      </c>
      <c r="B309" s="88" t="s">
        <v>93</v>
      </c>
      <c r="C309" s="32" t="s">
        <v>18</v>
      </c>
      <c r="D309" s="33" t="s">
        <v>107</v>
      </c>
      <c r="E309" s="89">
        <v>6.3661828367710722</v>
      </c>
      <c r="F309" s="34">
        <v>7</v>
      </c>
      <c r="G309" s="69">
        <f t="shared" si="25"/>
        <v>3.1830914183855366E-3</v>
      </c>
      <c r="H309" s="8">
        <f t="shared" si="26"/>
        <v>1.5597147950089126E-2</v>
      </c>
    </row>
    <row r="310" spans="1:8" x14ac:dyDescent="0.3">
      <c r="A310" s="32">
        <v>309</v>
      </c>
      <c r="B310" s="88" t="s">
        <v>93</v>
      </c>
      <c r="C310" s="32" t="s">
        <v>18</v>
      </c>
      <c r="D310" s="33" t="s">
        <v>107</v>
      </c>
      <c r="E310" s="89">
        <v>4.4563279857397502</v>
      </c>
      <c r="F310" s="34">
        <v>7</v>
      </c>
      <c r="G310" s="69">
        <f t="shared" si="25"/>
        <v>1.5597147950089127E-3</v>
      </c>
      <c r="H310" s="8">
        <f t="shared" si="26"/>
        <v>7.6426024955436687E-3</v>
      </c>
    </row>
    <row r="311" spans="1:8" x14ac:dyDescent="0.3">
      <c r="A311" s="32">
        <v>310</v>
      </c>
      <c r="B311" s="88" t="s">
        <v>93</v>
      </c>
      <c r="C311" s="32" t="s">
        <v>18</v>
      </c>
      <c r="D311" s="33" t="s">
        <v>107</v>
      </c>
      <c r="E311" s="89">
        <v>4.7746371275783037</v>
      </c>
      <c r="F311" s="34">
        <v>2</v>
      </c>
      <c r="G311" s="69">
        <f t="shared" si="25"/>
        <v>1.7904889228418637E-3</v>
      </c>
      <c r="H311" s="8">
        <f t="shared" si="26"/>
        <v>2.5066844919786092E-3</v>
      </c>
    </row>
    <row r="312" spans="1:8" x14ac:dyDescent="0.3">
      <c r="A312" s="32">
        <v>311</v>
      </c>
      <c r="B312" s="88" t="s">
        <v>93</v>
      </c>
      <c r="C312" s="32" t="s">
        <v>18</v>
      </c>
      <c r="D312" s="33" t="s">
        <v>107</v>
      </c>
      <c r="E312" s="89">
        <v>4.4563279857397502</v>
      </c>
      <c r="F312" s="34">
        <v>6</v>
      </c>
      <c r="G312" s="69">
        <f t="shared" si="25"/>
        <v>1.5597147950089127E-3</v>
      </c>
      <c r="H312" s="8">
        <f t="shared" si="26"/>
        <v>6.5508021390374314E-3</v>
      </c>
    </row>
    <row r="313" spans="1:8" x14ac:dyDescent="0.3">
      <c r="A313" s="32">
        <v>312</v>
      </c>
      <c r="B313" s="88" t="s">
        <v>7</v>
      </c>
      <c r="C313" s="32" t="s">
        <v>8</v>
      </c>
      <c r="D313" s="33" t="s">
        <v>110</v>
      </c>
      <c r="E313" s="89">
        <v>7.3211102622867328</v>
      </c>
      <c r="F313" s="34">
        <v>6</v>
      </c>
      <c r="G313" s="69">
        <f t="shared" si="25"/>
        <v>4.2096384008148717E-3</v>
      </c>
      <c r="H313" s="8">
        <f t="shared" si="26"/>
        <v>1.7680481283422457E-2</v>
      </c>
    </row>
    <row r="314" spans="1:8" x14ac:dyDescent="0.3">
      <c r="A314" s="32">
        <v>313</v>
      </c>
      <c r="B314" s="88" t="s">
        <v>93</v>
      </c>
      <c r="C314" s="32" t="s">
        <v>18</v>
      </c>
      <c r="D314" s="33" t="s">
        <v>107</v>
      </c>
      <c r="E314" s="89">
        <v>7.0028011204481793</v>
      </c>
      <c r="F314" s="34">
        <v>8</v>
      </c>
      <c r="G314" s="69">
        <f t="shared" si="25"/>
        <v>3.8515406162464984E-3</v>
      </c>
      <c r="H314" s="8">
        <f t="shared" si="26"/>
        <v>2.1568627450980388E-2</v>
      </c>
    </row>
    <row r="315" spans="1:8" x14ac:dyDescent="0.3">
      <c r="A315" s="32">
        <v>314</v>
      </c>
      <c r="B315" s="88" t="s">
        <v>93</v>
      </c>
      <c r="C315" s="32" t="s">
        <v>18</v>
      </c>
      <c r="D315" s="33" t="s">
        <v>107</v>
      </c>
      <c r="E315" s="89">
        <v>3.8197097020626432</v>
      </c>
      <c r="F315" s="34">
        <v>4</v>
      </c>
      <c r="G315" s="69">
        <f t="shared" si="25"/>
        <v>1.1459129106187928E-3</v>
      </c>
      <c r="H315" s="8">
        <f t="shared" si="26"/>
        <v>3.20855614973262E-3</v>
      </c>
    </row>
    <row r="316" spans="1:8" x14ac:dyDescent="0.3">
      <c r="A316" s="32">
        <v>315</v>
      </c>
      <c r="B316" s="88" t="s">
        <v>93</v>
      </c>
      <c r="C316" s="32" t="s">
        <v>18</v>
      </c>
      <c r="D316" s="33" t="s">
        <v>107</v>
      </c>
      <c r="E316" s="89">
        <v>3.1830914183855361</v>
      </c>
      <c r="F316" s="34">
        <v>4</v>
      </c>
      <c r="G316" s="69">
        <f t="shared" si="25"/>
        <v>7.9577285459638415E-4</v>
      </c>
      <c r="H316" s="8">
        <f t="shared" si="26"/>
        <v>2.2281639928698753E-3</v>
      </c>
    </row>
    <row r="317" spans="1:8" x14ac:dyDescent="0.3">
      <c r="A317" s="32">
        <v>316</v>
      </c>
      <c r="B317" s="88" t="s">
        <v>93</v>
      </c>
      <c r="C317" s="32" t="s">
        <v>18</v>
      </c>
      <c r="D317" s="33" t="s">
        <v>107</v>
      </c>
      <c r="E317" s="89">
        <v>3.8197097020626432</v>
      </c>
      <c r="F317" s="34">
        <v>4</v>
      </c>
      <c r="G317" s="69">
        <f t="shared" si="25"/>
        <v>1.1459129106187928E-3</v>
      </c>
      <c r="H317" s="8">
        <f t="shared" si="26"/>
        <v>3.20855614973262E-3</v>
      </c>
    </row>
    <row r="318" spans="1:8" x14ac:dyDescent="0.3">
      <c r="A318" s="32">
        <v>317</v>
      </c>
      <c r="B318" s="88" t="s">
        <v>93</v>
      </c>
      <c r="C318" s="32" t="s">
        <v>18</v>
      </c>
      <c r="D318" s="33" t="s">
        <v>107</v>
      </c>
      <c r="E318" s="89">
        <v>5.0929462694168581</v>
      </c>
      <c r="F318" s="34">
        <v>6</v>
      </c>
      <c r="G318" s="69">
        <f t="shared" si="25"/>
        <v>2.0371785077667433E-3</v>
      </c>
      <c r="H318" s="8">
        <f t="shared" si="26"/>
        <v>8.5561497326203211E-3</v>
      </c>
    </row>
    <row r="319" spans="1:8" x14ac:dyDescent="0.3">
      <c r="A319" s="32">
        <v>318</v>
      </c>
      <c r="B319" s="88" t="s">
        <v>93</v>
      </c>
      <c r="C319" s="32" t="s">
        <v>18</v>
      </c>
      <c r="D319" s="33" t="s">
        <v>107</v>
      </c>
      <c r="E319" s="89">
        <v>5.0929462694168581</v>
      </c>
      <c r="F319" s="34">
        <v>6</v>
      </c>
      <c r="G319" s="69">
        <f t="shared" si="25"/>
        <v>2.0371785077667433E-3</v>
      </c>
      <c r="H319" s="8">
        <f t="shared" si="26"/>
        <v>8.5561497326203211E-3</v>
      </c>
    </row>
    <row r="320" spans="1:8" x14ac:dyDescent="0.3">
      <c r="A320" s="32">
        <v>319</v>
      </c>
      <c r="B320" s="88" t="s">
        <v>93</v>
      </c>
      <c r="C320" s="32" t="s">
        <v>18</v>
      </c>
      <c r="D320" s="33" t="s">
        <v>107</v>
      </c>
      <c r="E320" s="89">
        <v>5.4112554112554117</v>
      </c>
      <c r="F320" s="34">
        <v>6.5</v>
      </c>
      <c r="G320" s="69">
        <f t="shared" si="25"/>
        <v>2.2997835497835504E-3</v>
      </c>
      <c r="H320" s="8">
        <f t="shared" si="26"/>
        <v>1.0464015151515153E-2</v>
      </c>
    </row>
    <row r="321" spans="1:8" x14ac:dyDescent="0.3">
      <c r="A321" s="32">
        <v>320</v>
      </c>
      <c r="B321" s="88" t="s">
        <v>93</v>
      </c>
      <c r="C321" s="32" t="s">
        <v>18</v>
      </c>
      <c r="D321" s="33" t="s">
        <v>107</v>
      </c>
      <c r="E321" s="89">
        <v>5.4112554112554117</v>
      </c>
      <c r="F321" s="34">
        <v>5</v>
      </c>
      <c r="G321" s="69">
        <f t="shared" si="25"/>
        <v>2.2997835497835504E-3</v>
      </c>
      <c r="H321" s="8">
        <f t="shared" si="26"/>
        <v>8.049242424242424E-3</v>
      </c>
    </row>
    <row r="322" spans="1:8" x14ac:dyDescent="0.3">
      <c r="A322" s="32">
        <v>321</v>
      </c>
      <c r="B322" s="88" t="s">
        <v>93</v>
      </c>
      <c r="C322" s="32" t="s">
        <v>18</v>
      </c>
      <c r="D322" s="33" t="s">
        <v>107</v>
      </c>
      <c r="E322" s="89">
        <v>5.0929462694168581</v>
      </c>
      <c r="F322" s="34">
        <v>6</v>
      </c>
      <c r="G322" s="69">
        <f t="shared" si="25"/>
        <v>2.0371785077667433E-3</v>
      </c>
      <c r="H322" s="8">
        <f t="shared" si="26"/>
        <v>8.5561497326203211E-3</v>
      </c>
    </row>
    <row r="323" spans="1:8" x14ac:dyDescent="0.3">
      <c r="A323" s="32">
        <v>322</v>
      </c>
      <c r="B323" s="88" t="s">
        <v>93</v>
      </c>
      <c r="C323" s="32" t="s">
        <v>18</v>
      </c>
      <c r="D323" s="33" t="s">
        <v>107</v>
      </c>
      <c r="E323" s="89">
        <v>4.4563279857397502</v>
      </c>
      <c r="F323" s="34">
        <v>6</v>
      </c>
      <c r="G323" s="69">
        <f t="shared" si="25"/>
        <v>1.5597147950089127E-3</v>
      </c>
      <c r="H323" s="8">
        <f t="shared" si="26"/>
        <v>6.5508021390374314E-3</v>
      </c>
    </row>
    <row r="324" spans="1:8" x14ac:dyDescent="0.3">
      <c r="A324" s="32">
        <v>323</v>
      </c>
      <c r="B324" s="88" t="s">
        <v>93</v>
      </c>
      <c r="C324" s="32" t="s">
        <v>18</v>
      </c>
      <c r="D324" s="33" t="s">
        <v>107</v>
      </c>
      <c r="E324" s="89">
        <v>4.4563279857397502</v>
      </c>
      <c r="F324" s="34">
        <v>8</v>
      </c>
      <c r="G324" s="69">
        <f t="shared" si="25"/>
        <v>1.5597147950089127E-3</v>
      </c>
      <c r="H324" s="8">
        <f t="shared" si="26"/>
        <v>8.7344028520499085E-3</v>
      </c>
    </row>
    <row r="325" spans="1:8" x14ac:dyDescent="0.3">
      <c r="A325" s="32">
        <v>324</v>
      </c>
      <c r="B325" s="88" t="s">
        <v>93</v>
      </c>
      <c r="C325" s="32" t="s">
        <v>18</v>
      </c>
      <c r="D325" s="33" t="s">
        <v>107</v>
      </c>
      <c r="E325" s="89">
        <v>3.8197097020626432</v>
      </c>
      <c r="F325" s="34">
        <v>8</v>
      </c>
      <c r="G325" s="69">
        <f t="shared" ref="G325:G388" si="27">((E325/100)^2)*0.7854</f>
        <v>1.1459129106187928E-3</v>
      </c>
      <c r="H325" s="8">
        <f t="shared" ref="H325:H388" si="28">((E325^2)*3.1416/40000)*F325*0.7</f>
        <v>6.4171122994652399E-3</v>
      </c>
    </row>
    <row r="326" spans="1:8" x14ac:dyDescent="0.3">
      <c r="A326" s="32">
        <v>325</v>
      </c>
      <c r="B326" s="88" t="s">
        <v>7</v>
      </c>
      <c r="C326" s="32" t="s">
        <v>8</v>
      </c>
      <c r="D326" s="33" t="s">
        <v>110</v>
      </c>
      <c r="E326" s="89">
        <v>9.5492742551566074</v>
      </c>
      <c r="F326" s="34">
        <v>6</v>
      </c>
      <c r="G326" s="69">
        <f t="shared" si="27"/>
        <v>7.1619556913674548E-3</v>
      </c>
      <c r="H326" s="8">
        <f t="shared" si="28"/>
        <v>3.0080213903743314E-2</v>
      </c>
    </row>
    <row r="327" spans="1:8" x14ac:dyDescent="0.3">
      <c r="A327" s="32">
        <v>326</v>
      </c>
      <c r="B327" s="88" t="s">
        <v>93</v>
      </c>
      <c r="C327" s="32" t="s">
        <v>18</v>
      </c>
      <c r="D327" s="33" t="s">
        <v>107</v>
      </c>
      <c r="E327" s="89">
        <v>4.4563279857397502</v>
      </c>
      <c r="F327" s="34">
        <v>5</v>
      </c>
      <c r="G327" s="69">
        <f t="shared" si="27"/>
        <v>1.5597147950089127E-3</v>
      </c>
      <c r="H327" s="8">
        <f t="shared" si="28"/>
        <v>5.4590017825311924E-3</v>
      </c>
    </row>
    <row r="328" spans="1:8" x14ac:dyDescent="0.3">
      <c r="A328" s="32">
        <v>327</v>
      </c>
      <c r="B328" s="88" t="s">
        <v>93</v>
      </c>
      <c r="C328" s="32" t="s">
        <v>18</v>
      </c>
      <c r="D328" s="33" t="s">
        <v>107</v>
      </c>
      <c r="E328" s="89">
        <v>3.8197097020626432</v>
      </c>
      <c r="F328" s="34">
        <v>5</v>
      </c>
      <c r="G328" s="69">
        <f t="shared" si="27"/>
        <v>1.1459129106187928E-3</v>
      </c>
      <c r="H328" s="8">
        <f t="shared" si="28"/>
        <v>4.010695187165775E-3</v>
      </c>
    </row>
    <row r="329" spans="1:8" x14ac:dyDescent="0.3">
      <c r="A329" s="32">
        <v>328</v>
      </c>
      <c r="B329" s="88" t="s">
        <v>93</v>
      </c>
      <c r="C329" s="32" t="s">
        <v>18</v>
      </c>
      <c r="D329" s="33" t="s">
        <v>107</v>
      </c>
      <c r="E329" s="89">
        <v>3.1830914183855361</v>
      </c>
      <c r="F329" s="34">
        <v>5</v>
      </c>
      <c r="G329" s="69">
        <f t="shared" si="27"/>
        <v>7.9577285459638415E-4</v>
      </c>
      <c r="H329" s="8">
        <f t="shared" si="28"/>
        <v>2.785204991087344E-3</v>
      </c>
    </row>
    <row r="330" spans="1:8" x14ac:dyDescent="0.3">
      <c r="A330" s="32">
        <v>329</v>
      </c>
      <c r="B330" s="88" t="s">
        <v>93</v>
      </c>
      <c r="C330" s="32" t="s">
        <v>18</v>
      </c>
      <c r="D330" s="33" t="s">
        <v>107</v>
      </c>
      <c r="E330" s="89">
        <v>3.1830914183855361</v>
      </c>
      <c r="F330" s="34">
        <v>4</v>
      </c>
      <c r="G330" s="69">
        <f t="shared" si="27"/>
        <v>7.9577285459638415E-4</v>
      </c>
      <c r="H330" s="8">
        <f t="shared" si="28"/>
        <v>2.2281639928698753E-3</v>
      </c>
    </row>
    <row r="331" spans="1:8" x14ac:dyDescent="0.3">
      <c r="A331" s="32">
        <v>330</v>
      </c>
      <c r="B331" s="88" t="s">
        <v>93</v>
      </c>
      <c r="C331" s="32" t="s">
        <v>18</v>
      </c>
      <c r="D331" s="33" t="s">
        <v>107</v>
      </c>
      <c r="E331" s="89">
        <v>3.1830914183855361</v>
      </c>
      <c r="F331" s="34">
        <v>4</v>
      </c>
      <c r="G331" s="69">
        <f t="shared" si="27"/>
        <v>7.9577285459638415E-4</v>
      </c>
      <c r="H331" s="8">
        <f t="shared" si="28"/>
        <v>2.2281639928698753E-3</v>
      </c>
    </row>
    <row r="332" spans="1:8" x14ac:dyDescent="0.3">
      <c r="A332" s="32">
        <v>331</v>
      </c>
      <c r="B332" s="88" t="s">
        <v>93</v>
      </c>
      <c r="C332" s="32" t="s">
        <v>18</v>
      </c>
      <c r="D332" s="33" t="s">
        <v>107</v>
      </c>
      <c r="E332" s="89">
        <v>3.1830914183855361</v>
      </c>
      <c r="F332" s="34">
        <v>4</v>
      </c>
      <c r="G332" s="69">
        <f t="shared" si="27"/>
        <v>7.9577285459638415E-4</v>
      </c>
      <c r="H332" s="8">
        <f t="shared" si="28"/>
        <v>2.2281639928698753E-3</v>
      </c>
    </row>
    <row r="333" spans="1:8" x14ac:dyDescent="0.3">
      <c r="A333" s="32">
        <v>332</v>
      </c>
      <c r="B333" s="88" t="s">
        <v>93</v>
      </c>
      <c r="C333" s="32" t="s">
        <v>18</v>
      </c>
      <c r="D333" s="33" t="s">
        <v>107</v>
      </c>
      <c r="E333" s="89">
        <v>3.1830914183855361</v>
      </c>
      <c r="F333" s="34">
        <v>4</v>
      </c>
      <c r="G333" s="69">
        <f t="shared" si="27"/>
        <v>7.9577285459638415E-4</v>
      </c>
      <c r="H333" s="8">
        <f t="shared" si="28"/>
        <v>2.2281639928698753E-3</v>
      </c>
    </row>
    <row r="334" spans="1:8" x14ac:dyDescent="0.3">
      <c r="A334" s="32">
        <v>333</v>
      </c>
      <c r="B334" s="88" t="s">
        <v>93</v>
      </c>
      <c r="C334" s="32" t="s">
        <v>18</v>
      </c>
      <c r="D334" s="33" t="s">
        <v>107</v>
      </c>
      <c r="E334" s="89">
        <v>3.1830914183855361</v>
      </c>
      <c r="F334" s="34">
        <v>4</v>
      </c>
      <c r="G334" s="69">
        <f t="shared" si="27"/>
        <v>7.9577285459638415E-4</v>
      </c>
      <c r="H334" s="8">
        <f t="shared" si="28"/>
        <v>2.2281639928698753E-3</v>
      </c>
    </row>
    <row r="335" spans="1:8" x14ac:dyDescent="0.3">
      <c r="A335" s="32">
        <v>334</v>
      </c>
      <c r="B335" s="88" t="s">
        <v>93</v>
      </c>
      <c r="C335" s="32" t="s">
        <v>18</v>
      </c>
      <c r="D335" s="33" t="s">
        <v>107</v>
      </c>
      <c r="E335" s="89">
        <v>3.1830914183855361</v>
      </c>
      <c r="F335" s="34">
        <v>4</v>
      </c>
      <c r="G335" s="69">
        <f t="shared" si="27"/>
        <v>7.9577285459638415E-4</v>
      </c>
      <c r="H335" s="8">
        <f t="shared" si="28"/>
        <v>2.2281639928698753E-3</v>
      </c>
    </row>
    <row r="336" spans="1:8" x14ac:dyDescent="0.3">
      <c r="A336" s="32">
        <v>335</v>
      </c>
      <c r="B336" s="88" t="s">
        <v>93</v>
      </c>
      <c r="C336" s="32" t="s">
        <v>18</v>
      </c>
      <c r="D336" s="33" t="s">
        <v>107</v>
      </c>
      <c r="E336" s="89">
        <v>3.1830914183855361</v>
      </c>
      <c r="F336" s="34">
        <v>4</v>
      </c>
      <c r="G336" s="69">
        <f t="shared" si="27"/>
        <v>7.9577285459638415E-4</v>
      </c>
      <c r="H336" s="8">
        <f t="shared" si="28"/>
        <v>2.2281639928698753E-3</v>
      </c>
    </row>
    <row r="337" spans="1:8" x14ac:dyDescent="0.3">
      <c r="A337" s="32">
        <v>336</v>
      </c>
      <c r="B337" s="88" t="s">
        <v>93</v>
      </c>
      <c r="C337" s="32" t="s">
        <v>18</v>
      </c>
      <c r="D337" s="33" t="s">
        <v>107</v>
      </c>
      <c r="E337" s="89">
        <v>3.1830914183855361</v>
      </c>
      <c r="F337" s="34">
        <v>4</v>
      </c>
      <c r="G337" s="69">
        <f t="shared" si="27"/>
        <v>7.9577285459638415E-4</v>
      </c>
      <c r="H337" s="8">
        <f t="shared" si="28"/>
        <v>2.2281639928698753E-3</v>
      </c>
    </row>
    <row r="338" spans="1:8" x14ac:dyDescent="0.3">
      <c r="A338" s="32">
        <v>337</v>
      </c>
      <c r="B338" s="88" t="s">
        <v>93</v>
      </c>
      <c r="C338" s="32" t="s">
        <v>18</v>
      </c>
      <c r="D338" s="33" t="s">
        <v>107</v>
      </c>
      <c r="E338" s="89">
        <v>3.1830914183855361</v>
      </c>
      <c r="F338" s="34">
        <v>4</v>
      </c>
      <c r="G338" s="69">
        <f t="shared" si="27"/>
        <v>7.9577285459638415E-4</v>
      </c>
      <c r="H338" s="8">
        <f t="shared" si="28"/>
        <v>2.2281639928698753E-3</v>
      </c>
    </row>
    <row r="339" spans="1:8" x14ac:dyDescent="0.3">
      <c r="A339" s="32">
        <v>338</v>
      </c>
      <c r="B339" s="88" t="s">
        <v>93</v>
      </c>
      <c r="C339" s="32" t="s">
        <v>18</v>
      </c>
      <c r="D339" s="33" t="s">
        <v>107</v>
      </c>
      <c r="E339" s="89">
        <v>3.1830914183855361</v>
      </c>
      <c r="F339" s="34">
        <v>4</v>
      </c>
      <c r="G339" s="69">
        <f t="shared" si="27"/>
        <v>7.9577285459638415E-4</v>
      </c>
      <c r="H339" s="8">
        <f t="shared" si="28"/>
        <v>2.2281639928698753E-3</v>
      </c>
    </row>
    <row r="340" spans="1:8" x14ac:dyDescent="0.3">
      <c r="A340" s="32">
        <v>339</v>
      </c>
      <c r="B340" s="88" t="s">
        <v>93</v>
      </c>
      <c r="C340" s="32" t="s">
        <v>18</v>
      </c>
      <c r="D340" s="33" t="s">
        <v>107</v>
      </c>
      <c r="E340" s="89">
        <v>3.1830914183855361</v>
      </c>
      <c r="F340" s="34">
        <v>4</v>
      </c>
      <c r="G340" s="69">
        <f t="shared" si="27"/>
        <v>7.9577285459638415E-4</v>
      </c>
      <c r="H340" s="8">
        <f t="shared" si="28"/>
        <v>2.2281639928698753E-3</v>
      </c>
    </row>
    <row r="341" spans="1:8" x14ac:dyDescent="0.3">
      <c r="A341" s="32">
        <v>340</v>
      </c>
      <c r="B341" s="88" t="s">
        <v>93</v>
      </c>
      <c r="C341" s="32" t="s">
        <v>18</v>
      </c>
      <c r="D341" s="33" t="s">
        <v>107</v>
      </c>
      <c r="E341" s="89">
        <v>7.0028011204481793</v>
      </c>
      <c r="F341" s="34">
        <v>6</v>
      </c>
      <c r="G341" s="69">
        <f t="shared" si="27"/>
        <v>3.8515406162464984E-3</v>
      </c>
      <c r="H341" s="8">
        <f t="shared" si="28"/>
        <v>1.6176470588235292E-2</v>
      </c>
    </row>
    <row r="342" spans="1:8" x14ac:dyDescent="0.3">
      <c r="A342" s="32">
        <v>341</v>
      </c>
      <c r="B342" s="88" t="s">
        <v>93</v>
      </c>
      <c r="C342" s="32" t="s">
        <v>18</v>
      </c>
      <c r="D342" s="33" t="s">
        <v>107</v>
      </c>
      <c r="E342" s="89">
        <v>5.0929462694168581</v>
      </c>
      <c r="F342" s="34">
        <v>6</v>
      </c>
      <c r="G342" s="69">
        <f t="shared" si="27"/>
        <v>2.0371785077667433E-3</v>
      </c>
      <c r="H342" s="8">
        <f t="shared" si="28"/>
        <v>8.5561497326203211E-3</v>
      </c>
    </row>
    <row r="343" spans="1:8" x14ac:dyDescent="0.3">
      <c r="A343" s="32">
        <v>342</v>
      </c>
      <c r="B343" s="88" t="s">
        <v>93</v>
      </c>
      <c r="C343" s="32" t="s">
        <v>18</v>
      </c>
      <c r="D343" s="33" t="s">
        <v>107</v>
      </c>
      <c r="E343" s="89">
        <v>6.3661828367710722</v>
      </c>
      <c r="F343" s="34">
        <v>7</v>
      </c>
      <c r="G343" s="69">
        <f t="shared" si="27"/>
        <v>3.1830914183855366E-3</v>
      </c>
      <c r="H343" s="8">
        <f t="shared" si="28"/>
        <v>1.5597147950089126E-2</v>
      </c>
    </row>
    <row r="344" spans="1:8" x14ac:dyDescent="0.3">
      <c r="A344" s="32">
        <v>343</v>
      </c>
      <c r="B344" s="88" t="s">
        <v>93</v>
      </c>
      <c r="C344" s="32" t="s">
        <v>18</v>
      </c>
      <c r="D344" s="33" t="s">
        <v>107</v>
      </c>
      <c r="E344" s="89">
        <v>3.8197097020626432</v>
      </c>
      <c r="F344" s="34">
        <v>5</v>
      </c>
      <c r="G344" s="69">
        <f t="shared" si="27"/>
        <v>1.1459129106187928E-3</v>
      </c>
      <c r="H344" s="8">
        <f t="shared" si="28"/>
        <v>4.010695187165775E-3</v>
      </c>
    </row>
    <row r="345" spans="1:8" x14ac:dyDescent="0.3">
      <c r="A345" s="32">
        <v>344</v>
      </c>
      <c r="B345" s="88" t="s">
        <v>93</v>
      </c>
      <c r="C345" s="32" t="s">
        <v>18</v>
      </c>
      <c r="D345" s="33" t="s">
        <v>107</v>
      </c>
      <c r="E345" s="89">
        <v>3.8197097020626432</v>
      </c>
      <c r="F345" s="34">
        <v>5</v>
      </c>
      <c r="G345" s="69">
        <f t="shared" si="27"/>
        <v>1.1459129106187928E-3</v>
      </c>
      <c r="H345" s="8">
        <f t="shared" si="28"/>
        <v>4.010695187165775E-3</v>
      </c>
    </row>
    <row r="346" spans="1:8" x14ac:dyDescent="0.3">
      <c r="A346" s="32">
        <v>345</v>
      </c>
      <c r="B346" s="88" t="s">
        <v>93</v>
      </c>
      <c r="C346" s="32" t="s">
        <v>18</v>
      </c>
      <c r="D346" s="33" t="s">
        <v>107</v>
      </c>
      <c r="E346" s="89">
        <v>3.8197097020626432</v>
      </c>
      <c r="F346" s="34">
        <v>5</v>
      </c>
      <c r="G346" s="69">
        <f t="shared" si="27"/>
        <v>1.1459129106187928E-3</v>
      </c>
      <c r="H346" s="8">
        <f t="shared" si="28"/>
        <v>4.010695187165775E-3</v>
      </c>
    </row>
    <row r="347" spans="1:8" x14ac:dyDescent="0.3">
      <c r="A347" s="32">
        <v>346</v>
      </c>
      <c r="B347" s="88" t="s">
        <v>93</v>
      </c>
      <c r="C347" s="32" t="s">
        <v>18</v>
      </c>
      <c r="D347" s="33" t="s">
        <v>107</v>
      </c>
      <c r="E347" s="89">
        <v>3.8197097020626432</v>
      </c>
      <c r="F347" s="34">
        <v>5</v>
      </c>
      <c r="G347" s="69">
        <f t="shared" si="27"/>
        <v>1.1459129106187928E-3</v>
      </c>
      <c r="H347" s="8">
        <f t="shared" si="28"/>
        <v>4.010695187165775E-3</v>
      </c>
    </row>
    <row r="348" spans="1:8" x14ac:dyDescent="0.3">
      <c r="A348" s="32">
        <v>347</v>
      </c>
      <c r="B348" s="88" t="s">
        <v>93</v>
      </c>
      <c r="C348" s="32" t="s">
        <v>18</v>
      </c>
      <c r="D348" s="33" t="s">
        <v>107</v>
      </c>
      <c r="E348" s="89">
        <v>3.8197097020626432</v>
      </c>
      <c r="F348" s="34">
        <v>5</v>
      </c>
      <c r="G348" s="69">
        <f t="shared" si="27"/>
        <v>1.1459129106187928E-3</v>
      </c>
      <c r="H348" s="8">
        <f t="shared" si="28"/>
        <v>4.010695187165775E-3</v>
      </c>
    </row>
    <row r="349" spans="1:8" x14ac:dyDescent="0.3">
      <c r="A349" s="32">
        <v>348</v>
      </c>
      <c r="B349" s="88" t="s">
        <v>93</v>
      </c>
      <c r="C349" s="32" t="s">
        <v>18</v>
      </c>
      <c r="D349" s="33" t="s">
        <v>107</v>
      </c>
      <c r="E349" s="89">
        <v>3.8197097020626432</v>
      </c>
      <c r="F349" s="34">
        <v>5</v>
      </c>
      <c r="G349" s="69">
        <f t="shared" si="27"/>
        <v>1.1459129106187928E-3</v>
      </c>
      <c r="H349" s="8">
        <f t="shared" si="28"/>
        <v>4.010695187165775E-3</v>
      </c>
    </row>
    <row r="350" spans="1:8" x14ac:dyDescent="0.3">
      <c r="A350" s="32">
        <v>349</v>
      </c>
      <c r="B350" s="88" t="s">
        <v>93</v>
      </c>
      <c r="C350" s="32" t="s">
        <v>18</v>
      </c>
      <c r="D350" s="33" t="s">
        <v>107</v>
      </c>
      <c r="E350" s="89">
        <v>3.8197097020626432</v>
      </c>
      <c r="F350" s="34">
        <v>5</v>
      </c>
      <c r="G350" s="69">
        <f t="shared" si="27"/>
        <v>1.1459129106187928E-3</v>
      </c>
      <c r="H350" s="8">
        <f t="shared" si="28"/>
        <v>4.010695187165775E-3</v>
      </c>
    </row>
    <row r="351" spans="1:8" x14ac:dyDescent="0.3">
      <c r="A351" s="32">
        <v>350</v>
      </c>
      <c r="B351" s="88" t="s">
        <v>93</v>
      </c>
      <c r="C351" s="32" t="s">
        <v>18</v>
      </c>
      <c r="D351" s="33" t="s">
        <v>107</v>
      </c>
      <c r="E351" s="89">
        <v>3.8197097020626432</v>
      </c>
      <c r="F351" s="34">
        <v>5</v>
      </c>
      <c r="G351" s="69">
        <f t="shared" si="27"/>
        <v>1.1459129106187928E-3</v>
      </c>
      <c r="H351" s="8">
        <f t="shared" si="28"/>
        <v>4.010695187165775E-3</v>
      </c>
    </row>
    <row r="352" spans="1:8" x14ac:dyDescent="0.3">
      <c r="A352" s="32">
        <v>351</v>
      </c>
      <c r="B352" s="88" t="s">
        <v>93</v>
      </c>
      <c r="C352" s="32" t="s">
        <v>18</v>
      </c>
      <c r="D352" s="33" t="s">
        <v>107</v>
      </c>
      <c r="E352" s="89">
        <v>3.8197097020626432</v>
      </c>
      <c r="F352" s="34">
        <v>5</v>
      </c>
      <c r="G352" s="69">
        <f t="shared" si="27"/>
        <v>1.1459129106187928E-3</v>
      </c>
      <c r="H352" s="8">
        <f t="shared" si="28"/>
        <v>4.010695187165775E-3</v>
      </c>
    </row>
    <row r="353" spans="1:8" x14ac:dyDescent="0.3">
      <c r="A353" s="32">
        <v>352</v>
      </c>
      <c r="B353" s="88" t="s">
        <v>93</v>
      </c>
      <c r="C353" s="32" t="s">
        <v>18</v>
      </c>
      <c r="D353" s="33" t="s">
        <v>107</v>
      </c>
      <c r="E353" s="89">
        <v>3.8197097020626432</v>
      </c>
      <c r="F353" s="34">
        <v>5</v>
      </c>
      <c r="G353" s="69">
        <f t="shared" si="27"/>
        <v>1.1459129106187928E-3</v>
      </c>
      <c r="H353" s="8">
        <f t="shared" si="28"/>
        <v>4.010695187165775E-3</v>
      </c>
    </row>
    <row r="354" spans="1:8" x14ac:dyDescent="0.3">
      <c r="A354" s="32">
        <v>353</v>
      </c>
      <c r="B354" s="88" t="s">
        <v>93</v>
      </c>
      <c r="C354" s="32" t="s">
        <v>18</v>
      </c>
      <c r="D354" s="33" t="s">
        <v>107</v>
      </c>
      <c r="E354" s="89">
        <v>3.8197097020626432</v>
      </c>
      <c r="F354" s="34">
        <v>5</v>
      </c>
      <c r="G354" s="69">
        <f t="shared" si="27"/>
        <v>1.1459129106187928E-3</v>
      </c>
      <c r="H354" s="8">
        <f t="shared" si="28"/>
        <v>4.010695187165775E-3</v>
      </c>
    </row>
    <row r="355" spans="1:8" x14ac:dyDescent="0.3">
      <c r="A355" s="32">
        <v>354</v>
      </c>
      <c r="B355" s="88" t="s">
        <v>93</v>
      </c>
      <c r="C355" s="32" t="s">
        <v>18</v>
      </c>
      <c r="D355" s="33" t="s">
        <v>107</v>
      </c>
      <c r="E355" s="89">
        <v>3.8197097020626432</v>
      </c>
      <c r="F355" s="34">
        <v>5</v>
      </c>
      <c r="G355" s="69">
        <f t="shared" si="27"/>
        <v>1.1459129106187928E-3</v>
      </c>
      <c r="H355" s="8">
        <f t="shared" si="28"/>
        <v>4.010695187165775E-3</v>
      </c>
    </row>
    <row r="356" spans="1:8" x14ac:dyDescent="0.3">
      <c r="A356" s="32">
        <v>355</v>
      </c>
      <c r="B356" s="88" t="s">
        <v>93</v>
      </c>
      <c r="C356" s="32" t="s">
        <v>18</v>
      </c>
      <c r="D356" s="33" t="s">
        <v>107</v>
      </c>
      <c r="E356" s="89">
        <v>3.8197097020626432</v>
      </c>
      <c r="F356" s="34">
        <v>5</v>
      </c>
      <c r="G356" s="69">
        <f t="shared" si="27"/>
        <v>1.1459129106187928E-3</v>
      </c>
      <c r="H356" s="8">
        <f t="shared" si="28"/>
        <v>4.010695187165775E-3</v>
      </c>
    </row>
    <row r="357" spans="1:8" x14ac:dyDescent="0.3">
      <c r="A357" s="32">
        <v>356</v>
      </c>
      <c r="B357" s="88" t="s">
        <v>7</v>
      </c>
      <c r="C357" s="32" t="s">
        <v>8</v>
      </c>
      <c r="D357" s="33" t="s">
        <v>110</v>
      </c>
      <c r="E357" s="89">
        <v>8.9126559714795004</v>
      </c>
      <c r="F357" s="34">
        <v>8</v>
      </c>
      <c r="G357" s="69">
        <f t="shared" si="27"/>
        <v>6.2388591800356507E-3</v>
      </c>
      <c r="H357" s="8">
        <f t="shared" si="28"/>
        <v>3.4937611408199634E-2</v>
      </c>
    </row>
    <row r="358" spans="1:8" x14ac:dyDescent="0.3">
      <c r="A358" s="32">
        <v>357</v>
      </c>
      <c r="B358" s="88" t="s">
        <v>93</v>
      </c>
      <c r="C358" s="32" t="s">
        <v>18</v>
      </c>
      <c r="D358" s="33" t="s">
        <v>107</v>
      </c>
      <c r="E358" s="89">
        <v>7.9577285459638398</v>
      </c>
      <c r="F358" s="34">
        <v>7</v>
      </c>
      <c r="G358" s="69">
        <f t="shared" si="27"/>
        <v>4.9735803412273996E-3</v>
      </c>
      <c r="H358" s="8">
        <f t="shared" si="28"/>
        <v>2.4370543672014258E-2</v>
      </c>
    </row>
    <row r="359" spans="1:8" x14ac:dyDescent="0.3">
      <c r="A359" s="32">
        <v>358</v>
      </c>
      <c r="B359" s="88" t="s">
        <v>93</v>
      </c>
      <c r="C359" s="32" t="s">
        <v>18</v>
      </c>
      <c r="D359" s="33" t="s">
        <v>107</v>
      </c>
      <c r="E359" s="89">
        <v>8.9126559714795004</v>
      </c>
      <c r="F359" s="34">
        <v>6</v>
      </c>
      <c r="G359" s="69">
        <f t="shared" si="27"/>
        <v>6.2388591800356507E-3</v>
      </c>
      <c r="H359" s="8">
        <f t="shared" si="28"/>
        <v>2.6203208556149726E-2</v>
      </c>
    </row>
    <row r="360" spans="1:8" x14ac:dyDescent="0.3">
      <c r="A360" s="32">
        <v>359</v>
      </c>
      <c r="B360" s="88" t="s">
        <v>93</v>
      </c>
      <c r="C360" s="32" t="s">
        <v>18</v>
      </c>
      <c r="D360" s="33" t="s">
        <v>107</v>
      </c>
      <c r="E360" s="89">
        <v>9.5492742551566074</v>
      </c>
      <c r="F360" s="34">
        <v>7</v>
      </c>
      <c r="G360" s="69">
        <f t="shared" si="27"/>
        <v>7.1619556913674548E-3</v>
      </c>
      <c r="H360" s="8">
        <f t="shared" si="28"/>
        <v>3.5093582887700529E-2</v>
      </c>
    </row>
    <row r="361" spans="1:8" x14ac:dyDescent="0.3">
      <c r="A361" s="32">
        <v>360</v>
      </c>
      <c r="B361" s="88" t="s">
        <v>93</v>
      </c>
      <c r="C361" s="32" t="s">
        <v>18</v>
      </c>
      <c r="D361" s="33" t="s">
        <v>107</v>
      </c>
      <c r="E361" s="89">
        <v>9.5492742551566074</v>
      </c>
      <c r="F361" s="34">
        <v>7</v>
      </c>
      <c r="G361" s="69">
        <f t="shared" si="27"/>
        <v>7.1619556913674548E-3</v>
      </c>
      <c r="H361" s="8">
        <f t="shared" si="28"/>
        <v>3.5093582887700529E-2</v>
      </c>
    </row>
    <row r="362" spans="1:8" x14ac:dyDescent="0.3">
      <c r="A362" s="32">
        <v>361</v>
      </c>
      <c r="B362" s="88" t="s">
        <v>93</v>
      </c>
      <c r="C362" s="32" t="s">
        <v>18</v>
      </c>
      <c r="D362" s="33" t="s">
        <v>107</v>
      </c>
      <c r="E362" s="89">
        <v>3.1830914183855361</v>
      </c>
      <c r="F362" s="34">
        <v>4</v>
      </c>
      <c r="G362" s="69">
        <f t="shared" si="27"/>
        <v>7.9577285459638415E-4</v>
      </c>
      <c r="H362" s="8">
        <f t="shared" si="28"/>
        <v>2.2281639928698753E-3</v>
      </c>
    </row>
    <row r="363" spans="1:8" x14ac:dyDescent="0.3">
      <c r="A363" s="32">
        <v>362</v>
      </c>
      <c r="B363" s="88" t="s">
        <v>93</v>
      </c>
      <c r="C363" s="32" t="s">
        <v>18</v>
      </c>
      <c r="D363" s="33" t="s">
        <v>107</v>
      </c>
      <c r="E363" s="89">
        <v>3.5014005602240896</v>
      </c>
      <c r="F363" s="34">
        <v>4</v>
      </c>
      <c r="G363" s="69">
        <f t="shared" si="27"/>
        <v>9.6288515406162459E-4</v>
      </c>
      <c r="H363" s="8">
        <f t="shared" si="28"/>
        <v>2.6960784313725485E-3</v>
      </c>
    </row>
    <row r="364" spans="1:8" x14ac:dyDescent="0.3">
      <c r="A364" s="32">
        <v>363</v>
      </c>
      <c r="B364" s="88" t="s">
        <v>93</v>
      </c>
      <c r="C364" s="32" t="s">
        <v>18</v>
      </c>
      <c r="D364" s="33" t="s">
        <v>107</v>
      </c>
      <c r="E364" s="89">
        <v>3.8197097020626432</v>
      </c>
      <c r="F364" s="34">
        <v>4</v>
      </c>
      <c r="G364" s="69">
        <f t="shared" si="27"/>
        <v>1.1459129106187928E-3</v>
      </c>
      <c r="H364" s="8">
        <f t="shared" si="28"/>
        <v>3.20855614973262E-3</v>
      </c>
    </row>
    <row r="365" spans="1:8" x14ac:dyDescent="0.3">
      <c r="A365" s="32">
        <v>364</v>
      </c>
      <c r="B365" s="88" t="s">
        <v>93</v>
      </c>
      <c r="C365" s="32" t="s">
        <v>18</v>
      </c>
      <c r="D365" s="33" t="s">
        <v>107</v>
      </c>
      <c r="E365" s="89">
        <v>4.4563279857397502</v>
      </c>
      <c r="F365" s="34">
        <v>4</v>
      </c>
      <c r="G365" s="69">
        <f t="shared" si="27"/>
        <v>1.5597147950089127E-3</v>
      </c>
      <c r="H365" s="8">
        <f t="shared" si="28"/>
        <v>4.3672014260249543E-3</v>
      </c>
    </row>
    <row r="366" spans="1:8" x14ac:dyDescent="0.3">
      <c r="A366" s="32">
        <v>365</v>
      </c>
      <c r="B366" s="88" t="s">
        <v>93</v>
      </c>
      <c r="C366" s="32" t="s">
        <v>18</v>
      </c>
      <c r="D366" s="33" t="s">
        <v>107</v>
      </c>
      <c r="E366" s="89">
        <v>3.8197097020626432</v>
      </c>
      <c r="F366" s="34">
        <v>4</v>
      </c>
      <c r="G366" s="69">
        <f t="shared" si="27"/>
        <v>1.1459129106187928E-3</v>
      </c>
      <c r="H366" s="8">
        <f t="shared" si="28"/>
        <v>3.20855614973262E-3</v>
      </c>
    </row>
    <row r="367" spans="1:8" x14ac:dyDescent="0.3">
      <c r="A367" s="32">
        <v>366</v>
      </c>
      <c r="B367" s="88" t="s">
        <v>93</v>
      </c>
      <c r="C367" s="32" t="s">
        <v>18</v>
      </c>
      <c r="D367" s="33" t="s">
        <v>107</v>
      </c>
      <c r="E367" s="89">
        <v>5.7295645530939652</v>
      </c>
      <c r="F367" s="34">
        <v>6</v>
      </c>
      <c r="G367" s="69">
        <f t="shared" si="27"/>
        <v>2.5783040488922848E-3</v>
      </c>
      <c r="H367" s="8">
        <f t="shared" si="28"/>
        <v>1.0828877005347593E-2</v>
      </c>
    </row>
    <row r="368" spans="1:8" x14ac:dyDescent="0.3">
      <c r="A368" s="32">
        <v>367</v>
      </c>
      <c r="B368" s="88" t="s">
        <v>93</v>
      </c>
      <c r="C368" s="32" t="s">
        <v>18</v>
      </c>
      <c r="D368" s="33" t="s">
        <v>107</v>
      </c>
      <c r="E368" s="89">
        <v>4.4563279857397502</v>
      </c>
      <c r="F368" s="34">
        <v>4</v>
      </c>
      <c r="G368" s="69">
        <f t="shared" si="27"/>
        <v>1.5597147950089127E-3</v>
      </c>
      <c r="H368" s="8">
        <f t="shared" si="28"/>
        <v>4.3672014260249543E-3</v>
      </c>
    </row>
    <row r="369" spans="1:8" x14ac:dyDescent="0.3">
      <c r="A369" s="32">
        <v>368</v>
      </c>
      <c r="B369" s="88" t="s">
        <v>93</v>
      </c>
      <c r="C369" s="32" t="s">
        <v>18</v>
      </c>
      <c r="D369" s="33" t="s">
        <v>107</v>
      </c>
      <c r="E369" s="89">
        <v>3.1830914183855361</v>
      </c>
      <c r="F369" s="34">
        <v>4</v>
      </c>
      <c r="G369" s="69">
        <f t="shared" si="27"/>
        <v>7.9577285459638415E-4</v>
      </c>
      <c r="H369" s="8">
        <f t="shared" si="28"/>
        <v>2.2281639928698753E-3</v>
      </c>
    </row>
    <row r="370" spans="1:8" x14ac:dyDescent="0.3">
      <c r="A370" s="32">
        <v>369</v>
      </c>
      <c r="B370" s="88" t="s">
        <v>93</v>
      </c>
      <c r="C370" s="32" t="s">
        <v>18</v>
      </c>
      <c r="D370" s="33" t="s">
        <v>107</v>
      </c>
      <c r="E370" s="89">
        <v>3.1830914183855361</v>
      </c>
      <c r="F370" s="34">
        <v>4</v>
      </c>
      <c r="G370" s="69">
        <f t="shared" si="27"/>
        <v>7.9577285459638415E-4</v>
      </c>
      <c r="H370" s="8">
        <f t="shared" si="28"/>
        <v>2.2281639928698753E-3</v>
      </c>
    </row>
    <row r="371" spans="1:8" x14ac:dyDescent="0.3">
      <c r="A371" s="32">
        <v>370</v>
      </c>
      <c r="B371" s="88" t="s">
        <v>93</v>
      </c>
      <c r="C371" s="32" t="s">
        <v>18</v>
      </c>
      <c r="D371" s="33" t="s">
        <v>107</v>
      </c>
      <c r="E371" s="89">
        <v>3.1830914183855361</v>
      </c>
      <c r="F371" s="34">
        <v>4</v>
      </c>
      <c r="G371" s="69">
        <f t="shared" si="27"/>
        <v>7.9577285459638415E-4</v>
      </c>
      <c r="H371" s="8">
        <f t="shared" si="28"/>
        <v>2.2281639928698753E-3</v>
      </c>
    </row>
    <row r="372" spans="1:8" x14ac:dyDescent="0.3">
      <c r="A372" s="32">
        <v>371</v>
      </c>
      <c r="B372" s="88" t="s">
        <v>93</v>
      </c>
      <c r="C372" s="32" t="s">
        <v>18</v>
      </c>
      <c r="D372" s="33" t="s">
        <v>107</v>
      </c>
      <c r="E372" s="89">
        <v>3.1830914183855361</v>
      </c>
      <c r="F372" s="34">
        <v>4</v>
      </c>
      <c r="G372" s="69">
        <f t="shared" si="27"/>
        <v>7.9577285459638415E-4</v>
      </c>
      <c r="H372" s="8">
        <f t="shared" si="28"/>
        <v>2.2281639928698753E-3</v>
      </c>
    </row>
    <row r="373" spans="1:8" x14ac:dyDescent="0.3">
      <c r="A373" s="32">
        <v>372</v>
      </c>
      <c r="B373" s="88" t="s">
        <v>93</v>
      </c>
      <c r="C373" s="32" t="s">
        <v>18</v>
      </c>
      <c r="D373" s="33" t="s">
        <v>107</v>
      </c>
      <c r="E373" s="89">
        <v>3.1830914183855361</v>
      </c>
      <c r="F373" s="34">
        <v>4</v>
      </c>
      <c r="G373" s="69">
        <f t="shared" si="27"/>
        <v>7.9577285459638415E-4</v>
      </c>
      <c r="H373" s="8">
        <f t="shared" si="28"/>
        <v>2.2281639928698753E-3</v>
      </c>
    </row>
    <row r="374" spans="1:8" x14ac:dyDescent="0.3">
      <c r="A374" s="32">
        <v>373</v>
      </c>
      <c r="B374" s="88" t="s">
        <v>93</v>
      </c>
      <c r="C374" s="32" t="s">
        <v>18</v>
      </c>
      <c r="D374" s="33" t="s">
        <v>107</v>
      </c>
      <c r="E374" s="89">
        <v>3.1830914183855361</v>
      </c>
      <c r="F374" s="34">
        <v>4</v>
      </c>
      <c r="G374" s="69">
        <f t="shared" si="27"/>
        <v>7.9577285459638415E-4</v>
      </c>
      <c r="H374" s="8">
        <f t="shared" si="28"/>
        <v>2.2281639928698753E-3</v>
      </c>
    </row>
    <row r="375" spans="1:8" x14ac:dyDescent="0.3">
      <c r="A375" s="32">
        <v>374</v>
      </c>
      <c r="B375" s="88" t="s">
        <v>93</v>
      </c>
      <c r="C375" s="32" t="s">
        <v>18</v>
      </c>
      <c r="D375" s="33" t="s">
        <v>107</v>
      </c>
      <c r="E375" s="89">
        <v>3.1830914183855361</v>
      </c>
      <c r="F375" s="34">
        <v>4</v>
      </c>
      <c r="G375" s="69">
        <f t="shared" si="27"/>
        <v>7.9577285459638415E-4</v>
      </c>
      <c r="H375" s="8">
        <f t="shared" si="28"/>
        <v>2.2281639928698753E-3</v>
      </c>
    </row>
    <row r="376" spans="1:8" x14ac:dyDescent="0.3">
      <c r="A376" s="32">
        <v>375</v>
      </c>
      <c r="B376" s="88" t="s">
        <v>93</v>
      </c>
      <c r="C376" s="32" t="s">
        <v>18</v>
      </c>
      <c r="D376" s="33" t="s">
        <v>107</v>
      </c>
      <c r="E376" s="89">
        <v>3.1830914183855361</v>
      </c>
      <c r="F376" s="34">
        <v>4</v>
      </c>
      <c r="G376" s="69">
        <f t="shared" si="27"/>
        <v>7.9577285459638415E-4</v>
      </c>
      <c r="H376" s="8">
        <f t="shared" si="28"/>
        <v>2.2281639928698753E-3</v>
      </c>
    </row>
    <row r="377" spans="1:8" x14ac:dyDescent="0.3">
      <c r="A377" s="32">
        <v>376</v>
      </c>
      <c r="B377" s="88" t="s">
        <v>93</v>
      </c>
      <c r="C377" s="32" t="s">
        <v>18</v>
      </c>
      <c r="D377" s="33" t="s">
        <v>107</v>
      </c>
      <c r="E377" s="89">
        <v>3.1830914183855361</v>
      </c>
      <c r="F377" s="34">
        <v>4</v>
      </c>
      <c r="G377" s="69">
        <f t="shared" si="27"/>
        <v>7.9577285459638415E-4</v>
      </c>
      <c r="H377" s="8">
        <f t="shared" si="28"/>
        <v>2.2281639928698753E-3</v>
      </c>
    </row>
    <row r="378" spans="1:8" x14ac:dyDescent="0.3">
      <c r="A378" s="32">
        <v>377</v>
      </c>
      <c r="B378" s="88" t="s">
        <v>93</v>
      </c>
      <c r="C378" s="32" t="s">
        <v>18</v>
      </c>
      <c r="D378" s="33" t="s">
        <v>107</v>
      </c>
      <c r="E378" s="89">
        <v>3.1830914183855361</v>
      </c>
      <c r="F378" s="34">
        <v>4</v>
      </c>
      <c r="G378" s="69">
        <f t="shared" si="27"/>
        <v>7.9577285459638415E-4</v>
      </c>
      <c r="H378" s="8">
        <f t="shared" si="28"/>
        <v>2.2281639928698753E-3</v>
      </c>
    </row>
    <row r="379" spans="1:8" x14ac:dyDescent="0.3">
      <c r="A379" s="32">
        <v>378</v>
      </c>
      <c r="B379" s="88" t="s">
        <v>93</v>
      </c>
      <c r="C379" s="32" t="s">
        <v>18</v>
      </c>
      <c r="D379" s="33" t="s">
        <v>107</v>
      </c>
      <c r="E379" s="89">
        <v>3.1830914183855361</v>
      </c>
      <c r="F379" s="34">
        <v>4</v>
      </c>
      <c r="G379" s="69">
        <f t="shared" si="27"/>
        <v>7.9577285459638415E-4</v>
      </c>
      <c r="H379" s="8">
        <f t="shared" si="28"/>
        <v>2.2281639928698753E-3</v>
      </c>
    </row>
    <row r="380" spans="1:8" x14ac:dyDescent="0.3">
      <c r="A380" s="32">
        <v>379</v>
      </c>
      <c r="B380" s="88" t="s">
        <v>7</v>
      </c>
      <c r="C380" s="32" t="s">
        <v>8</v>
      </c>
      <c r="D380" s="33" t="s">
        <v>110</v>
      </c>
      <c r="E380" s="89">
        <v>9.5492742551566074</v>
      </c>
      <c r="F380" s="34">
        <v>8</v>
      </c>
      <c r="G380" s="69">
        <f t="shared" si="27"/>
        <v>7.1619556913674548E-3</v>
      </c>
      <c r="H380" s="8">
        <f t="shared" si="28"/>
        <v>4.0106951871657748E-2</v>
      </c>
    </row>
    <row r="381" spans="1:8" x14ac:dyDescent="0.3">
      <c r="A381" s="32">
        <v>380</v>
      </c>
      <c r="B381" s="88" t="s">
        <v>7</v>
      </c>
      <c r="C381" s="32" t="s">
        <v>8</v>
      </c>
      <c r="D381" s="33" t="s">
        <v>110</v>
      </c>
      <c r="E381" s="89">
        <v>8.9126559714795004</v>
      </c>
      <c r="F381" s="34">
        <v>8</v>
      </c>
      <c r="G381" s="69">
        <f t="shared" si="27"/>
        <v>6.2388591800356507E-3</v>
      </c>
      <c r="H381" s="8">
        <f t="shared" si="28"/>
        <v>3.4937611408199634E-2</v>
      </c>
    </row>
    <row r="382" spans="1:8" x14ac:dyDescent="0.3">
      <c r="A382" s="32">
        <v>381</v>
      </c>
      <c r="B382" s="88" t="s">
        <v>93</v>
      </c>
      <c r="C382" s="32" t="s">
        <v>18</v>
      </c>
      <c r="D382" s="33" t="s">
        <v>107</v>
      </c>
      <c r="E382" s="89">
        <v>3.8197097020626432</v>
      </c>
      <c r="F382" s="34">
        <v>5</v>
      </c>
      <c r="G382" s="69">
        <f t="shared" si="27"/>
        <v>1.1459129106187928E-3</v>
      </c>
      <c r="H382" s="8">
        <f t="shared" si="28"/>
        <v>4.010695187165775E-3</v>
      </c>
    </row>
    <row r="383" spans="1:8" x14ac:dyDescent="0.3">
      <c r="A383" s="32">
        <v>382</v>
      </c>
      <c r="B383" s="88" t="s">
        <v>7</v>
      </c>
      <c r="C383" s="32" t="s">
        <v>8</v>
      </c>
      <c r="D383" s="33" t="s">
        <v>110</v>
      </c>
      <c r="E383" s="89">
        <v>5.7295645530939652</v>
      </c>
      <c r="F383" s="34">
        <v>6</v>
      </c>
      <c r="G383" s="69">
        <f t="shared" si="27"/>
        <v>2.5783040488922848E-3</v>
      </c>
      <c r="H383" s="8">
        <f t="shared" si="28"/>
        <v>1.0828877005347593E-2</v>
      </c>
    </row>
    <row r="384" spans="1:8" x14ac:dyDescent="0.3">
      <c r="A384" s="32">
        <v>383</v>
      </c>
      <c r="B384" s="88" t="s">
        <v>93</v>
      </c>
      <c r="C384" s="32" t="s">
        <v>18</v>
      </c>
      <c r="D384" s="33" t="s">
        <v>107</v>
      </c>
      <c r="E384" s="89">
        <v>4.7746371275783037</v>
      </c>
      <c r="F384" s="34">
        <v>7</v>
      </c>
      <c r="G384" s="69">
        <f t="shared" si="27"/>
        <v>1.7904889228418637E-3</v>
      </c>
      <c r="H384" s="8">
        <f t="shared" si="28"/>
        <v>8.7733957219251323E-3</v>
      </c>
    </row>
    <row r="385" spans="1:8" x14ac:dyDescent="0.3">
      <c r="A385" s="32">
        <v>384</v>
      </c>
      <c r="B385" s="88" t="s">
        <v>7</v>
      </c>
      <c r="C385" s="32" t="s">
        <v>8</v>
      </c>
      <c r="D385" s="33" t="s">
        <v>110</v>
      </c>
      <c r="E385" s="89">
        <v>8.9126559714795004</v>
      </c>
      <c r="F385" s="34">
        <v>8</v>
      </c>
      <c r="G385" s="69">
        <f t="shared" si="27"/>
        <v>6.2388591800356507E-3</v>
      </c>
      <c r="H385" s="8">
        <f t="shared" si="28"/>
        <v>3.4937611408199634E-2</v>
      </c>
    </row>
    <row r="386" spans="1:8" x14ac:dyDescent="0.3">
      <c r="A386" s="32">
        <v>385</v>
      </c>
      <c r="B386" s="88" t="s">
        <v>7</v>
      </c>
      <c r="C386" s="32" t="s">
        <v>8</v>
      </c>
      <c r="D386" s="33" t="s">
        <v>110</v>
      </c>
      <c r="E386" s="89">
        <v>7.6394194041252863</v>
      </c>
      <c r="F386" s="34">
        <v>6</v>
      </c>
      <c r="G386" s="69">
        <f t="shared" si="27"/>
        <v>4.5836516424751714E-3</v>
      </c>
      <c r="H386" s="8">
        <f t="shared" si="28"/>
        <v>1.925133689839572E-2</v>
      </c>
    </row>
    <row r="387" spans="1:8" x14ac:dyDescent="0.3">
      <c r="A387" s="32">
        <v>386</v>
      </c>
      <c r="B387" s="88" t="s">
        <v>7</v>
      </c>
      <c r="C387" s="32" t="s">
        <v>8</v>
      </c>
      <c r="D387" s="33" t="s">
        <v>110</v>
      </c>
      <c r="E387" s="89">
        <v>9.5492742551566074</v>
      </c>
      <c r="F387" s="34">
        <v>8</v>
      </c>
      <c r="G387" s="69">
        <f t="shared" si="27"/>
        <v>7.1619556913674548E-3</v>
      </c>
      <c r="H387" s="8">
        <f t="shared" si="28"/>
        <v>4.0106951871657748E-2</v>
      </c>
    </row>
    <row r="388" spans="1:8" x14ac:dyDescent="0.3">
      <c r="A388" s="32">
        <v>387</v>
      </c>
      <c r="B388" s="88" t="s">
        <v>93</v>
      </c>
      <c r="C388" s="32" t="s">
        <v>18</v>
      </c>
      <c r="D388" s="33" t="s">
        <v>107</v>
      </c>
      <c r="E388" s="89">
        <v>3.8197097020626432</v>
      </c>
      <c r="F388" s="34">
        <v>4</v>
      </c>
      <c r="G388" s="69">
        <f t="shared" si="27"/>
        <v>1.1459129106187928E-3</v>
      </c>
      <c r="H388" s="8">
        <f t="shared" si="28"/>
        <v>3.20855614973262E-3</v>
      </c>
    </row>
    <row r="389" spans="1:8" x14ac:dyDescent="0.3">
      <c r="A389" s="32">
        <v>388</v>
      </c>
      <c r="B389" s="88" t="s">
        <v>93</v>
      </c>
      <c r="C389" s="32" t="s">
        <v>18</v>
      </c>
      <c r="D389" s="33" t="s">
        <v>107</v>
      </c>
      <c r="E389" s="89">
        <v>9.5492742551566074</v>
      </c>
      <c r="F389" s="34">
        <v>5</v>
      </c>
      <c r="G389" s="69">
        <f t="shared" ref="G389:G452" si="29">((E389/100)^2)*0.7854</f>
        <v>7.1619556913674548E-3</v>
      </c>
      <c r="H389" s="8">
        <f t="shared" ref="H389:H452" si="30">((E389^2)*3.1416/40000)*F389*0.7</f>
        <v>2.5066844919786092E-2</v>
      </c>
    </row>
    <row r="390" spans="1:8" x14ac:dyDescent="0.3">
      <c r="A390" s="32">
        <v>389</v>
      </c>
      <c r="B390" s="88" t="s">
        <v>93</v>
      </c>
      <c r="C390" s="32" t="s">
        <v>18</v>
      </c>
      <c r="D390" s="33" t="s">
        <v>107</v>
      </c>
      <c r="E390" s="89">
        <v>3.1830914183855361</v>
      </c>
      <c r="F390" s="34">
        <v>5</v>
      </c>
      <c r="G390" s="69">
        <f t="shared" si="29"/>
        <v>7.9577285459638415E-4</v>
      </c>
      <c r="H390" s="8">
        <f t="shared" si="30"/>
        <v>2.785204991087344E-3</v>
      </c>
    </row>
    <row r="391" spans="1:8" x14ac:dyDescent="0.3">
      <c r="A391" s="32">
        <v>390</v>
      </c>
      <c r="B391" s="88" t="s">
        <v>93</v>
      </c>
      <c r="C391" s="32" t="s">
        <v>18</v>
      </c>
      <c r="D391" s="33" t="s">
        <v>107</v>
      </c>
      <c r="E391" s="89">
        <v>3.1830914183855361</v>
      </c>
      <c r="F391" s="34">
        <v>5</v>
      </c>
      <c r="G391" s="69">
        <f t="shared" si="29"/>
        <v>7.9577285459638415E-4</v>
      </c>
      <c r="H391" s="8">
        <f t="shared" si="30"/>
        <v>2.785204991087344E-3</v>
      </c>
    </row>
    <row r="392" spans="1:8" x14ac:dyDescent="0.3">
      <c r="A392" s="32">
        <v>391</v>
      </c>
      <c r="B392" s="88" t="s">
        <v>93</v>
      </c>
      <c r="C392" s="32" t="s">
        <v>18</v>
      </c>
      <c r="D392" s="33" t="s">
        <v>107</v>
      </c>
      <c r="E392" s="89">
        <v>3.1830914183855361</v>
      </c>
      <c r="F392" s="34">
        <v>5</v>
      </c>
      <c r="G392" s="69">
        <f t="shared" si="29"/>
        <v>7.9577285459638415E-4</v>
      </c>
      <c r="H392" s="8">
        <f t="shared" si="30"/>
        <v>2.785204991087344E-3</v>
      </c>
    </row>
    <row r="393" spans="1:8" x14ac:dyDescent="0.3">
      <c r="A393" s="32">
        <v>392</v>
      </c>
      <c r="B393" s="88" t="s">
        <v>93</v>
      </c>
      <c r="C393" s="32" t="s">
        <v>18</v>
      </c>
      <c r="D393" s="33" t="s">
        <v>107</v>
      </c>
      <c r="E393" s="89">
        <v>3.1830914183855361</v>
      </c>
      <c r="F393" s="34">
        <v>5</v>
      </c>
      <c r="G393" s="69">
        <f t="shared" si="29"/>
        <v>7.9577285459638415E-4</v>
      </c>
      <c r="H393" s="8">
        <f t="shared" si="30"/>
        <v>2.785204991087344E-3</v>
      </c>
    </row>
    <row r="394" spans="1:8" x14ac:dyDescent="0.3">
      <c r="A394" s="32">
        <v>393</v>
      </c>
      <c r="B394" s="88" t="s">
        <v>93</v>
      </c>
      <c r="C394" s="32" t="s">
        <v>18</v>
      </c>
      <c r="D394" s="33" t="s">
        <v>107</v>
      </c>
      <c r="E394" s="89">
        <v>3.1830914183855361</v>
      </c>
      <c r="F394" s="34">
        <v>5</v>
      </c>
      <c r="G394" s="69">
        <f t="shared" si="29"/>
        <v>7.9577285459638415E-4</v>
      </c>
      <c r="H394" s="8">
        <f t="shared" si="30"/>
        <v>2.785204991087344E-3</v>
      </c>
    </row>
    <row r="395" spans="1:8" x14ac:dyDescent="0.3">
      <c r="A395" s="32">
        <v>394</v>
      </c>
      <c r="B395" s="88" t="s">
        <v>93</v>
      </c>
      <c r="C395" s="32" t="s">
        <v>18</v>
      </c>
      <c r="D395" s="33" t="s">
        <v>107</v>
      </c>
      <c r="E395" s="89">
        <v>3.1830914183855361</v>
      </c>
      <c r="F395" s="34">
        <v>5</v>
      </c>
      <c r="G395" s="69">
        <f t="shared" si="29"/>
        <v>7.9577285459638415E-4</v>
      </c>
      <c r="H395" s="8">
        <f t="shared" si="30"/>
        <v>2.785204991087344E-3</v>
      </c>
    </row>
    <row r="396" spans="1:8" x14ac:dyDescent="0.3">
      <c r="A396" s="32">
        <v>395</v>
      </c>
      <c r="B396" s="88" t="s">
        <v>93</v>
      </c>
      <c r="C396" s="32" t="s">
        <v>18</v>
      </c>
      <c r="D396" s="33" t="s">
        <v>107</v>
      </c>
      <c r="E396" s="89">
        <v>3.8197097020626432</v>
      </c>
      <c r="F396" s="34">
        <v>5</v>
      </c>
      <c r="G396" s="69">
        <f t="shared" si="29"/>
        <v>1.1459129106187928E-3</v>
      </c>
      <c r="H396" s="8">
        <f t="shared" si="30"/>
        <v>4.010695187165775E-3</v>
      </c>
    </row>
    <row r="397" spans="1:8" x14ac:dyDescent="0.3">
      <c r="A397" s="32">
        <v>396</v>
      </c>
      <c r="B397" s="88" t="s">
        <v>93</v>
      </c>
      <c r="C397" s="32" t="s">
        <v>18</v>
      </c>
      <c r="D397" s="33" t="s">
        <v>107</v>
      </c>
      <c r="E397" s="89">
        <v>5.7295645530939652</v>
      </c>
      <c r="F397" s="34">
        <v>7</v>
      </c>
      <c r="G397" s="69">
        <f t="shared" si="29"/>
        <v>2.5783040488922848E-3</v>
      </c>
      <c r="H397" s="8">
        <f t="shared" si="30"/>
        <v>1.2633689839572193E-2</v>
      </c>
    </row>
    <row r="398" spans="1:8" x14ac:dyDescent="0.3">
      <c r="A398" s="32">
        <v>397</v>
      </c>
      <c r="B398" s="88" t="s">
        <v>93</v>
      </c>
      <c r="C398" s="32" t="s">
        <v>18</v>
      </c>
      <c r="D398" s="33" t="s">
        <v>107</v>
      </c>
      <c r="E398" s="89">
        <v>5.0929462694168581</v>
      </c>
      <c r="F398" s="34">
        <v>7</v>
      </c>
      <c r="G398" s="69">
        <f t="shared" si="29"/>
        <v>2.0371785077667433E-3</v>
      </c>
      <c r="H398" s="8">
        <f t="shared" si="30"/>
        <v>9.9821746880570418E-3</v>
      </c>
    </row>
    <row r="399" spans="1:8" x14ac:dyDescent="0.3">
      <c r="A399" s="32">
        <v>398</v>
      </c>
      <c r="B399" s="88" t="s">
        <v>7</v>
      </c>
      <c r="C399" s="32" t="s">
        <v>8</v>
      </c>
      <c r="D399" s="33" t="s">
        <v>110</v>
      </c>
      <c r="E399" s="89">
        <v>8.9126559714795004</v>
      </c>
      <c r="F399" s="34">
        <v>8</v>
      </c>
      <c r="G399" s="69">
        <f t="shared" si="29"/>
        <v>6.2388591800356507E-3</v>
      </c>
      <c r="H399" s="8">
        <f t="shared" si="30"/>
        <v>3.4937611408199634E-2</v>
      </c>
    </row>
    <row r="400" spans="1:8" x14ac:dyDescent="0.3">
      <c r="A400" s="32">
        <v>399</v>
      </c>
      <c r="B400" s="88" t="s">
        <v>93</v>
      </c>
      <c r="C400" s="32" t="s">
        <v>18</v>
      </c>
      <c r="D400" s="33" t="s">
        <v>107</v>
      </c>
      <c r="E400" s="89">
        <v>6.3661828367710722</v>
      </c>
      <c r="F400" s="34">
        <v>6</v>
      </c>
      <c r="G400" s="69">
        <f t="shared" si="29"/>
        <v>3.1830914183855366E-3</v>
      </c>
      <c r="H400" s="8">
        <f t="shared" si="30"/>
        <v>1.3368983957219249E-2</v>
      </c>
    </row>
    <row r="401" spans="1:8" x14ac:dyDescent="0.3">
      <c r="A401" s="32">
        <v>400</v>
      </c>
      <c r="B401" s="88" t="s">
        <v>93</v>
      </c>
      <c r="C401" s="32" t="s">
        <v>18</v>
      </c>
      <c r="D401" s="33" t="s">
        <v>107</v>
      </c>
      <c r="E401" s="89">
        <v>3.8197097020626432</v>
      </c>
      <c r="F401" s="34">
        <v>5</v>
      </c>
      <c r="G401" s="69">
        <f t="shared" si="29"/>
        <v>1.1459129106187928E-3</v>
      </c>
      <c r="H401" s="8">
        <f t="shared" si="30"/>
        <v>4.010695187165775E-3</v>
      </c>
    </row>
    <row r="402" spans="1:8" x14ac:dyDescent="0.3">
      <c r="A402" s="32">
        <v>401</v>
      </c>
      <c r="B402" s="88" t="s">
        <v>93</v>
      </c>
      <c r="C402" s="32" t="s">
        <v>18</v>
      </c>
      <c r="D402" s="33" t="s">
        <v>107</v>
      </c>
      <c r="E402" s="89">
        <v>3.8197097020626432</v>
      </c>
      <c r="F402" s="34">
        <v>5</v>
      </c>
      <c r="G402" s="69">
        <f t="shared" si="29"/>
        <v>1.1459129106187928E-3</v>
      </c>
      <c r="H402" s="8">
        <f t="shared" si="30"/>
        <v>4.010695187165775E-3</v>
      </c>
    </row>
    <row r="403" spans="1:8" x14ac:dyDescent="0.3">
      <c r="A403" s="32">
        <v>402</v>
      </c>
      <c r="B403" s="88" t="s">
        <v>93</v>
      </c>
      <c r="C403" s="32" t="s">
        <v>18</v>
      </c>
      <c r="D403" s="33" t="s">
        <v>107</v>
      </c>
      <c r="E403" s="89">
        <v>3.8197097020626432</v>
      </c>
      <c r="F403" s="34">
        <v>5</v>
      </c>
      <c r="G403" s="69">
        <f t="shared" si="29"/>
        <v>1.1459129106187928E-3</v>
      </c>
      <c r="H403" s="8">
        <f t="shared" si="30"/>
        <v>4.010695187165775E-3</v>
      </c>
    </row>
    <row r="404" spans="1:8" x14ac:dyDescent="0.3">
      <c r="A404" s="32">
        <v>403</v>
      </c>
      <c r="B404" s="88" t="s">
        <v>93</v>
      </c>
      <c r="C404" s="32" t="s">
        <v>18</v>
      </c>
      <c r="D404" s="33" t="s">
        <v>107</v>
      </c>
      <c r="E404" s="89">
        <v>3.8197097020626432</v>
      </c>
      <c r="F404" s="34">
        <v>5</v>
      </c>
      <c r="G404" s="69">
        <f t="shared" si="29"/>
        <v>1.1459129106187928E-3</v>
      </c>
      <c r="H404" s="8">
        <f t="shared" si="30"/>
        <v>4.010695187165775E-3</v>
      </c>
    </row>
    <row r="405" spans="1:8" x14ac:dyDescent="0.3">
      <c r="A405" s="32">
        <v>404</v>
      </c>
      <c r="B405" s="88" t="s">
        <v>93</v>
      </c>
      <c r="C405" s="32" t="s">
        <v>18</v>
      </c>
      <c r="D405" s="33" t="s">
        <v>107</v>
      </c>
      <c r="E405" s="89">
        <v>3.8197097020626432</v>
      </c>
      <c r="F405" s="34">
        <v>5</v>
      </c>
      <c r="G405" s="69">
        <f t="shared" si="29"/>
        <v>1.1459129106187928E-3</v>
      </c>
      <c r="H405" s="8">
        <f t="shared" si="30"/>
        <v>4.010695187165775E-3</v>
      </c>
    </row>
    <row r="406" spans="1:8" x14ac:dyDescent="0.3">
      <c r="A406" s="32">
        <v>405</v>
      </c>
      <c r="B406" s="88" t="s">
        <v>93</v>
      </c>
      <c r="C406" s="32" t="s">
        <v>18</v>
      </c>
      <c r="D406" s="33" t="s">
        <v>107</v>
      </c>
      <c r="E406" s="89">
        <v>3.8197097020626432</v>
      </c>
      <c r="F406" s="34">
        <v>5</v>
      </c>
      <c r="G406" s="69">
        <f t="shared" si="29"/>
        <v>1.1459129106187928E-3</v>
      </c>
      <c r="H406" s="8">
        <f t="shared" si="30"/>
        <v>4.010695187165775E-3</v>
      </c>
    </row>
    <row r="407" spans="1:8" x14ac:dyDescent="0.3">
      <c r="A407" s="32">
        <v>406</v>
      </c>
      <c r="B407" s="88" t="s">
        <v>93</v>
      </c>
      <c r="C407" s="32" t="s">
        <v>18</v>
      </c>
      <c r="D407" s="33" t="s">
        <v>107</v>
      </c>
      <c r="E407" s="89">
        <v>3.8197097020626432</v>
      </c>
      <c r="F407" s="34">
        <v>5</v>
      </c>
      <c r="G407" s="69">
        <f t="shared" si="29"/>
        <v>1.1459129106187928E-3</v>
      </c>
      <c r="H407" s="8">
        <f t="shared" si="30"/>
        <v>4.010695187165775E-3</v>
      </c>
    </row>
    <row r="408" spans="1:8" x14ac:dyDescent="0.3">
      <c r="A408" s="32">
        <v>407</v>
      </c>
      <c r="B408" s="88" t="s">
        <v>93</v>
      </c>
      <c r="C408" s="32" t="s">
        <v>18</v>
      </c>
      <c r="D408" s="33" t="s">
        <v>107</v>
      </c>
      <c r="E408" s="89">
        <v>3.8197097020626432</v>
      </c>
      <c r="F408" s="34">
        <v>5</v>
      </c>
      <c r="G408" s="69">
        <f t="shared" si="29"/>
        <v>1.1459129106187928E-3</v>
      </c>
      <c r="H408" s="8">
        <f t="shared" si="30"/>
        <v>4.010695187165775E-3</v>
      </c>
    </row>
    <row r="409" spans="1:8" x14ac:dyDescent="0.3">
      <c r="A409" s="32">
        <v>408</v>
      </c>
      <c r="B409" s="88" t="s">
        <v>93</v>
      </c>
      <c r="C409" s="32" t="s">
        <v>18</v>
      </c>
      <c r="D409" s="33" t="s">
        <v>107</v>
      </c>
      <c r="E409" s="89">
        <v>3.8197097020626432</v>
      </c>
      <c r="F409" s="34">
        <v>5</v>
      </c>
      <c r="G409" s="69">
        <f t="shared" si="29"/>
        <v>1.1459129106187928E-3</v>
      </c>
      <c r="H409" s="8">
        <f t="shared" si="30"/>
        <v>4.010695187165775E-3</v>
      </c>
    </row>
    <row r="410" spans="1:8" x14ac:dyDescent="0.3">
      <c r="A410" s="32">
        <v>409</v>
      </c>
      <c r="B410" s="88" t="s">
        <v>93</v>
      </c>
      <c r="C410" s="32" t="s">
        <v>18</v>
      </c>
      <c r="D410" s="33" t="s">
        <v>107</v>
      </c>
      <c r="E410" s="89">
        <v>3.8197097020626432</v>
      </c>
      <c r="F410" s="34">
        <v>5</v>
      </c>
      <c r="G410" s="69">
        <f t="shared" si="29"/>
        <v>1.1459129106187928E-3</v>
      </c>
      <c r="H410" s="8">
        <f t="shared" si="30"/>
        <v>4.010695187165775E-3</v>
      </c>
    </row>
    <row r="411" spans="1:8" x14ac:dyDescent="0.3">
      <c r="A411" s="32">
        <v>410</v>
      </c>
      <c r="B411" s="88" t="s">
        <v>93</v>
      </c>
      <c r="C411" s="32" t="s">
        <v>18</v>
      </c>
      <c r="D411" s="33" t="s">
        <v>107</v>
      </c>
      <c r="E411" s="89">
        <v>3.8197097020626432</v>
      </c>
      <c r="F411" s="34">
        <v>5</v>
      </c>
      <c r="G411" s="69">
        <f t="shared" si="29"/>
        <v>1.1459129106187928E-3</v>
      </c>
      <c r="H411" s="8">
        <f t="shared" si="30"/>
        <v>4.010695187165775E-3</v>
      </c>
    </row>
    <row r="412" spans="1:8" x14ac:dyDescent="0.3">
      <c r="A412" s="32">
        <v>411</v>
      </c>
      <c r="B412" s="88" t="s">
        <v>93</v>
      </c>
      <c r="C412" s="32" t="s">
        <v>18</v>
      </c>
      <c r="D412" s="33" t="s">
        <v>107</v>
      </c>
      <c r="E412" s="89">
        <v>3.8197097020626432</v>
      </c>
      <c r="F412" s="34">
        <v>5</v>
      </c>
      <c r="G412" s="69">
        <f t="shared" si="29"/>
        <v>1.1459129106187928E-3</v>
      </c>
      <c r="H412" s="8">
        <f t="shared" si="30"/>
        <v>4.010695187165775E-3</v>
      </c>
    </row>
    <row r="413" spans="1:8" x14ac:dyDescent="0.3">
      <c r="A413" s="32">
        <v>412</v>
      </c>
      <c r="B413" s="88" t="s">
        <v>93</v>
      </c>
      <c r="C413" s="32" t="s">
        <v>18</v>
      </c>
      <c r="D413" s="33" t="s">
        <v>107</v>
      </c>
      <c r="E413" s="89">
        <v>3.8197097020626432</v>
      </c>
      <c r="F413" s="34">
        <v>5</v>
      </c>
      <c r="G413" s="69">
        <f t="shared" si="29"/>
        <v>1.1459129106187928E-3</v>
      </c>
      <c r="H413" s="8">
        <f t="shared" si="30"/>
        <v>4.010695187165775E-3</v>
      </c>
    </row>
    <row r="414" spans="1:8" x14ac:dyDescent="0.3">
      <c r="A414" s="32">
        <v>413</v>
      </c>
      <c r="B414" s="88" t="s">
        <v>93</v>
      </c>
      <c r="C414" s="32" t="s">
        <v>18</v>
      </c>
      <c r="D414" s="33" t="s">
        <v>107</v>
      </c>
      <c r="E414" s="89">
        <v>9.5492742551566074</v>
      </c>
      <c r="F414" s="34">
        <v>6</v>
      </c>
      <c r="G414" s="69">
        <f t="shared" si="29"/>
        <v>7.1619556913674548E-3</v>
      </c>
      <c r="H414" s="8">
        <f t="shared" si="30"/>
        <v>3.0080213903743314E-2</v>
      </c>
    </row>
    <row r="415" spans="1:8" x14ac:dyDescent="0.3">
      <c r="A415" s="32">
        <v>414</v>
      </c>
      <c r="B415" s="88" t="s">
        <v>93</v>
      </c>
      <c r="C415" s="32" t="s">
        <v>18</v>
      </c>
      <c r="D415" s="33" t="s">
        <v>107</v>
      </c>
      <c r="E415" s="89">
        <v>3.8197097020626432</v>
      </c>
      <c r="F415" s="34">
        <v>5</v>
      </c>
      <c r="G415" s="69">
        <f t="shared" si="29"/>
        <v>1.1459129106187928E-3</v>
      </c>
      <c r="H415" s="8">
        <f t="shared" si="30"/>
        <v>4.010695187165775E-3</v>
      </c>
    </row>
    <row r="416" spans="1:8" x14ac:dyDescent="0.3">
      <c r="A416" s="32">
        <v>415</v>
      </c>
      <c r="B416" s="88" t="s">
        <v>93</v>
      </c>
      <c r="C416" s="32" t="s">
        <v>18</v>
      </c>
      <c r="D416" s="33" t="s">
        <v>107</v>
      </c>
      <c r="E416" s="89">
        <v>4.4563279857397502</v>
      </c>
      <c r="F416" s="34">
        <v>6</v>
      </c>
      <c r="G416" s="69">
        <f t="shared" si="29"/>
        <v>1.5597147950089127E-3</v>
      </c>
      <c r="H416" s="8">
        <f t="shared" si="30"/>
        <v>6.5508021390374314E-3</v>
      </c>
    </row>
    <row r="417" spans="1:8" x14ac:dyDescent="0.3">
      <c r="A417" s="32">
        <v>416</v>
      </c>
      <c r="B417" s="88" t="s">
        <v>93</v>
      </c>
      <c r="C417" s="32" t="s">
        <v>18</v>
      </c>
      <c r="D417" s="33" t="s">
        <v>107</v>
      </c>
      <c r="E417" s="89">
        <v>4.4563279857397502</v>
      </c>
      <c r="F417" s="34">
        <v>6</v>
      </c>
      <c r="G417" s="69">
        <f t="shared" si="29"/>
        <v>1.5597147950089127E-3</v>
      </c>
      <c r="H417" s="8">
        <f t="shared" si="30"/>
        <v>6.5508021390374314E-3</v>
      </c>
    </row>
    <row r="418" spans="1:8" x14ac:dyDescent="0.3">
      <c r="A418" s="32">
        <v>417</v>
      </c>
      <c r="B418" s="88" t="s">
        <v>93</v>
      </c>
      <c r="C418" s="32" t="s">
        <v>18</v>
      </c>
      <c r="D418" s="33" t="s">
        <v>107</v>
      </c>
      <c r="E418" s="89">
        <v>4.4563279857397502</v>
      </c>
      <c r="F418" s="34">
        <v>6</v>
      </c>
      <c r="G418" s="69">
        <f t="shared" si="29"/>
        <v>1.5597147950089127E-3</v>
      </c>
      <c r="H418" s="8">
        <f t="shared" si="30"/>
        <v>6.5508021390374314E-3</v>
      </c>
    </row>
    <row r="419" spans="1:8" x14ac:dyDescent="0.3">
      <c r="A419" s="32">
        <v>418</v>
      </c>
      <c r="B419" s="88" t="s">
        <v>93</v>
      </c>
      <c r="C419" s="32" t="s">
        <v>18</v>
      </c>
      <c r="D419" s="33" t="s">
        <v>107</v>
      </c>
      <c r="E419" s="89">
        <v>4.4563279857397502</v>
      </c>
      <c r="F419" s="34">
        <v>6</v>
      </c>
      <c r="G419" s="69">
        <f t="shared" si="29"/>
        <v>1.5597147950089127E-3</v>
      </c>
      <c r="H419" s="8">
        <f t="shared" si="30"/>
        <v>6.5508021390374314E-3</v>
      </c>
    </row>
    <row r="420" spans="1:8" x14ac:dyDescent="0.3">
      <c r="A420" s="32">
        <v>419</v>
      </c>
      <c r="B420" s="88" t="s">
        <v>93</v>
      </c>
      <c r="C420" s="32" t="s">
        <v>18</v>
      </c>
      <c r="D420" s="33" t="s">
        <v>107</v>
      </c>
      <c r="E420" s="89">
        <v>4.4563279857397502</v>
      </c>
      <c r="F420" s="34">
        <v>6</v>
      </c>
      <c r="G420" s="69">
        <f t="shared" si="29"/>
        <v>1.5597147950089127E-3</v>
      </c>
      <c r="H420" s="8">
        <f t="shared" si="30"/>
        <v>6.5508021390374314E-3</v>
      </c>
    </row>
    <row r="421" spans="1:8" x14ac:dyDescent="0.3">
      <c r="A421" s="32">
        <v>420</v>
      </c>
      <c r="B421" s="88" t="s">
        <v>93</v>
      </c>
      <c r="C421" s="32" t="s">
        <v>18</v>
      </c>
      <c r="D421" s="33" t="s">
        <v>107</v>
      </c>
      <c r="E421" s="89">
        <v>4.4563279857397502</v>
      </c>
      <c r="F421" s="34">
        <v>6</v>
      </c>
      <c r="G421" s="69">
        <f t="shared" si="29"/>
        <v>1.5597147950089127E-3</v>
      </c>
      <c r="H421" s="8">
        <f t="shared" si="30"/>
        <v>6.5508021390374314E-3</v>
      </c>
    </row>
    <row r="422" spans="1:8" x14ac:dyDescent="0.3">
      <c r="A422" s="32">
        <v>421</v>
      </c>
      <c r="B422" s="88" t="s">
        <v>93</v>
      </c>
      <c r="C422" s="32" t="s">
        <v>18</v>
      </c>
      <c r="D422" s="33" t="s">
        <v>107</v>
      </c>
      <c r="E422" s="89">
        <v>4.4563279857397502</v>
      </c>
      <c r="F422" s="34">
        <v>6</v>
      </c>
      <c r="G422" s="69">
        <f t="shared" si="29"/>
        <v>1.5597147950089127E-3</v>
      </c>
      <c r="H422" s="8">
        <f t="shared" si="30"/>
        <v>6.5508021390374314E-3</v>
      </c>
    </row>
    <row r="423" spans="1:8" x14ac:dyDescent="0.3">
      <c r="A423" s="32">
        <v>422</v>
      </c>
      <c r="B423" s="88" t="s">
        <v>93</v>
      </c>
      <c r="C423" s="32" t="s">
        <v>18</v>
      </c>
      <c r="D423" s="33" t="s">
        <v>107</v>
      </c>
      <c r="E423" s="89">
        <v>4.4563279857397502</v>
      </c>
      <c r="F423" s="34">
        <v>6</v>
      </c>
      <c r="G423" s="69">
        <f t="shared" si="29"/>
        <v>1.5597147950089127E-3</v>
      </c>
      <c r="H423" s="8">
        <f t="shared" si="30"/>
        <v>6.5508021390374314E-3</v>
      </c>
    </row>
    <row r="424" spans="1:8" x14ac:dyDescent="0.3">
      <c r="A424" s="32">
        <v>423</v>
      </c>
      <c r="B424" s="88" t="s">
        <v>93</v>
      </c>
      <c r="C424" s="32" t="s">
        <v>18</v>
      </c>
      <c r="D424" s="33" t="s">
        <v>107</v>
      </c>
      <c r="E424" s="89">
        <v>4.4563279857397502</v>
      </c>
      <c r="F424" s="34">
        <v>6</v>
      </c>
      <c r="G424" s="69">
        <f t="shared" si="29"/>
        <v>1.5597147950089127E-3</v>
      </c>
      <c r="H424" s="8">
        <f t="shared" si="30"/>
        <v>6.5508021390374314E-3</v>
      </c>
    </row>
    <row r="425" spans="1:8" x14ac:dyDescent="0.3">
      <c r="A425" s="32">
        <v>424</v>
      </c>
      <c r="B425" s="88" t="s">
        <v>93</v>
      </c>
      <c r="C425" s="32" t="s">
        <v>18</v>
      </c>
      <c r="D425" s="33" t="s">
        <v>107</v>
      </c>
      <c r="E425" s="89">
        <v>4.4563279857397502</v>
      </c>
      <c r="F425" s="34">
        <v>6</v>
      </c>
      <c r="G425" s="69">
        <f t="shared" si="29"/>
        <v>1.5597147950089127E-3</v>
      </c>
      <c r="H425" s="8">
        <f t="shared" si="30"/>
        <v>6.5508021390374314E-3</v>
      </c>
    </row>
    <row r="426" spans="1:8" x14ac:dyDescent="0.3">
      <c r="A426" s="32">
        <v>425</v>
      </c>
      <c r="B426" s="88" t="s">
        <v>93</v>
      </c>
      <c r="C426" s="32" t="s">
        <v>18</v>
      </c>
      <c r="D426" s="33" t="s">
        <v>107</v>
      </c>
      <c r="E426" s="89">
        <v>4.4563279857397502</v>
      </c>
      <c r="F426" s="34">
        <v>6</v>
      </c>
      <c r="G426" s="69">
        <f t="shared" si="29"/>
        <v>1.5597147950089127E-3</v>
      </c>
      <c r="H426" s="8">
        <f t="shared" si="30"/>
        <v>6.5508021390374314E-3</v>
      </c>
    </row>
    <row r="427" spans="1:8" x14ac:dyDescent="0.3">
      <c r="A427" s="32">
        <v>426</v>
      </c>
      <c r="B427" s="88" t="s">
        <v>93</v>
      </c>
      <c r="C427" s="32" t="s">
        <v>18</v>
      </c>
      <c r="D427" s="33" t="s">
        <v>107</v>
      </c>
      <c r="E427" s="89">
        <v>4.4563279857397502</v>
      </c>
      <c r="F427" s="34">
        <v>6</v>
      </c>
      <c r="G427" s="69">
        <f t="shared" si="29"/>
        <v>1.5597147950089127E-3</v>
      </c>
      <c r="H427" s="8">
        <f t="shared" si="30"/>
        <v>6.5508021390374314E-3</v>
      </c>
    </row>
    <row r="428" spans="1:8" x14ac:dyDescent="0.3">
      <c r="A428" s="32">
        <v>427</v>
      </c>
      <c r="B428" s="88" t="s">
        <v>93</v>
      </c>
      <c r="C428" s="32" t="s">
        <v>18</v>
      </c>
      <c r="D428" s="33" t="s">
        <v>107</v>
      </c>
      <c r="E428" s="89">
        <v>4.4563279857397502</v>
      </c>
      <c r="F428" s="34">
        <v>6</v>
      </c>
      <c r="G428" s="69">
        <f t="shared" si="29"/>
        <v>1.5597147950089127E-3</v>
      </c>
      <c r="H428" s="8">
        <f t="shared" si="30"/>
        <v>6.5508021390374314E-3</v>
      </c>
    </row>
    <row r="429" spans="1:8" x14ac:dyDescent="0.3">
      <c r="A429" s="32">
        <v>428</v>
      </c>
      <c r="B429" s="88" t="s">
        <v>93</v>
      </c>
      <c r="C429" s="32" t="s">
        <v>18</v>
      </c>
      <c r="D429" s="33" t="s">
        <v>107</v>
      </c>
      <c r="E429" s="89">
        <v>4.4563279857397502</v>
      </c>
      <c r="F429" s="34">
        <v>6</v>
      </c>
      <c r="G429" s="69">
        <f t="shared" si="29"/>
        <v>1.5597147950089127E-3</v>
      </c>
      <c r="H429" s="8">
        <f t="shared" si="30"/>
        <v>6.5508021390374314E-3</v>
      </c>
    </row>
    <row r="430" spans="1:8" x14ac:dyDescent="0.3">
      <c r="A430" s="32">
        <v>429</v>
      </c>
      <c r="B430" s="88" t="s">
        <v>93</v>
      </c>
      <c r="C430" s="32" t="s">
        <v>18</v>
      </c>
      <c r="D430" s="33" t="s">
        <v>107</v>
      </c>
      <c r="E430" s="89">
        <v>4.4563279857397502</v>
      </c>
      <c r="F430" s="34">
        <v>6</v>
      </c>
      <c r="G430" s="69">
        <f t="shared" si="29"/>
        <v>1.5597147950089127E-3</v>
      </c>
      <c r="H430" s="8">
        <f t="shared" si="30"/>
        <v>6.5508021390374314E-3</v>
      </c>
    </row>
    <row r="431" spans="1:8" x14ac:dyDescent="0.3">
      <c r="A431" s="32">
        <v>430</v>
      </c>
      <c r="B431" s="88" t="s">
        <v>93</v>
      </c>
      <c r="C431" s="32" t="s">
        <v>18</v>
      </c>
      <c r="D431" s="33" t="s">
        <v>107</v>
      </c>
      <c r="E431" s="89">
        <v>4.4563279857397502</v>
      </c>
      <c r="F431" s="34">
        <v>6</v>
      </c>
      <c r="G431" s="69">
        <f t="shared" si="29"/>
        <v>1.5597147950089127E-3</v>
      </c>
      <c r="H431" s="8">
        <f t="shared" si="30"/>
        <v>6.5508021390374314E-3</v>
      </c>
    </row>
    <row r="432" spans="1:8" x14ac:dyDescent="0.3">
      <c r="A432" s="32">
        <v>431</v>
      </c>
      <c r="B432" s="88" t="s">
        <v>93</v>
      </c>
      <c r="C432" s="32" t="s">
        <v>18</v>
      </c>
      <c r="D432" s="33" t="s">
        <v>107</v>
      </c>
      <c r="E432" s="89">
        <v>4.4563279857397502</v>
      </c>
      <c r="F432" s="34">
        <v>6</v>
      </c>
      <c r="G432" s="69">
        <f t="shared" si="29"/>
        <v>1.5597147950089127E-3</v>
      </c>
      <c r="H432" s="8">
        <f t="shared" si="30"/>
        <v>6.5508021390374314E-3</v>
      </c>
    </row>
    <row r="433" spans="1:8" x14ac:dyDescent="0.3">
      <c r="A433" s="32">
        <v>432</v>
      </c>
      <c r="B433" s="88" t="s">
        <v>93</v>
      </c>
      <c r="C433" s="32" t="s">
        <v>18</v>
      </c>
      <c r="D433" s="33" t="s">
        <v>107</v>
      </c>
      <c r="E433" s="89">
        <v>4.4563279857397502</v>
      </c>
      <c r="F433" s="34">
        <v>6</v>
      </c>
      <c r="G433" s="69">
        <f t="shared" si="29"/>
        <v>1.5597147950089127E-3</v>
      </c>
      <c r="H433" s="8">
        <f t="shared" si="30"/>
        <v>6.5508021390374314E-3</v>
      </c>
    </row>
    <row r="434" spans="1:8" x14ac:dyDescent="0.3">
      <c r="A434" s="32">
        <v>433</v>
      </c>
      <c r="B434" s="88" t="s">
        <v>93</v>
      </c>
      <c r="C434" s="32" t="s">
        <v>18</v>
      </c>
      <c r="D434" s="33" t="s">
        <v>107</v>
      </c>
      <c r="E434" s="89">
        <v>4.4563279857397502</v>
      </c>
      <c r="F434" s="34">
        <v>6</v>
      </c>
      <c r="G434" s="69">
        <f t="shared" si="29"/>
        <v>1.5597147950089127E-3</v>
      </c>
      <c r="H434" s="8">
        <f t="shared" si="30"/>
        <v>6.5508021390374314E-3</v>
      </c>
    </row>
    <row r="435" spans="1:8" x14ac:dyDescent="0.3">
      <c r="A435" s="32">
        <v>434</v>
      </c>
      <c r="B435" s="88" t="s">
        <v>93</v>
      </c>
      <c r="C435" s="32" t="s">
        <v>18</v>
      </c>
      <c r="D435" s="33" t="s">
        <v>107</v>
      </c>
      <c r="E435" s="89">
        <v>4.4563279857397502</v>
      </c>
      <c r="F435" s="34">
        <v>6</v>
      </c>
      <c r="G435" s="69">
        <f t="shared" si="29"/>
        <v>1.5597147950089127E-3</v>
      </c>
      <c r="H435" s="8">
        <f t="shared" si="30"/>
        <v>6.5508021390374314E-3</v>
      </c>
    </row>
    <row r="436" spans="1:8" x14ac:dyDescent="0.3">
      <c r="A436" s="32">
        <v>435</v>
      </c>
      <c r="B436" s="88" t="s">
        <v>93</v>
      </c>
      <c r="C436" s="32" t="s">
        <v>18</v>
      </c>
      <c r="D436" s="33" t="s">
        <v>107</v>
      </c>
      <c r="E436" s="89">
        <v>4.4563279857397502</v>
      </c>
      <c r="F436" s="34">
        <v>6</v>
      </c>
      <c r="G436" s="69">
        <f t="shared" si="29"/>
        <v>1.5597147950089127E-3</v>
      </c>
      <c r="H436" s="8">
        <f t="shared" si="30"/>
        <v>6.5508021390374314E-3</v>
      </c>
    </row>
    <row r="437" spans="1:8" x14ac:dyDescent="0.3">
      <c r="A437" s="32">
        <v>436</v>
      </c>
      <c r="B437" s="88" t="s">
        <v>93</v>
      </c>
      <c r="C437" s="32" t="s">
        <v>18</v>
      </c>
      <c r="D437" s="33" t="s">
        <v>107</v>
      </c>
      <c r="E437" s="89">
        <v>3.8197097020626432</v>
      </c>
      <c r="F437" s="34">
        <v>5</v>
      </c>
      <c r="G437" s="69">
        <f t="shared" si="29"/>
        <v>1.1459129106187928E-3</v>
      </c>
      <c r="H437" s="8">
        <f t="shared" si="30"/>
        <v>4.010695187165775E-3</v>
      </c>
    </row>
    <row r="438" spans="1:8" x14ac:dyDescent="0.3">
      <c r="A438" s="32">
        <v>437</v>
      </c>
      <c r="B438" s="88" t="s">
        <v>93</v>
      </c>
      <c r="C438" s="32" t="s">
        <v>18</v>
      </c>
      <c r="D438" s="33" t="s">
        <v>107</v>
      </c>
      <c r="E438" s="89">
        <v>3.8197097020626432</v>
      </c>
      <c r="F438" s="34">
        <v>5</v>
      </c>
      <c r="G438" s="69">
        <f t="shared" si="29"/>
        <v>1.1459129106187928E-3</v>
      </c>
      <c r="H438" s="8">
        <f t="shared" si="30"/>
        <v>4.010695187165775E-3</v>
      </c>
    </row>
    <row r="439" spans="1:8" x14ac:dyDescent="0.3">
      <c r="A439" s="32">
        <v>438</v>
      </c>
      <c r="B439" s="88" t="s">
        <v>93</v>
      </c>
      <c r="C439" s="32" t="s">
        <v>18</v>
      </c>
      <c r="D439" s="33" t="s">
        <v>107</v>
      </c>
      <c r="E439" s="89">
        <v>4.1380188439011967</v>
      </c>
      <c r="F439" s="34">
        <v>5</v>
      </c>
      <c r="G439" s="69">
        <f t="shared" si="29"/>
        <v>1.3448561242678887E-3</v>
      </c>
      <c r="H439" s="8">
        <f t="shared" si="30"/>
        <v>4.7069964349376109E-3</v>
      </c>
    </row>
    <row r="440" spans="1:8" x14ac:dyDescent="0.3">
      <c r="A440" s="32">
        <v>439</v>
      </c>
      <c r="B440" s="88" t="s">
        <v>93</v>
      </c>
      <c r="C440" s="32" t="s">
        <v>18</v>
      </c>
      <c r="D440" s="33" t="s">
        <v>107</v>
      </c>
      <c r="E440" s="89">
        <v>8.9126559714795004</v>
      </c>
      <c r="F440" s="34">
        <v>8</v>
      </c>
      <c r="G440" s="69">
        <f t="shared" si="29"/>
        <v>6.2388591800356507E-3</v>
      </c>
      <c r="H440" s="8">
        <f t="shared" si="30"/>
        <v>3.4937611408199634E-2</v>
      </c>
    </row>
    <row r="441" spans="1:8" x14ac:dyDescent="0.3">
      <c r="A441" s="32">
        <v>440</v>
      </c>
      <c r="B441" s="88" t="s">
        <v>93</v>
      </c>
      <c r="C441" s="32" t="s">
        <v>18</v>
      </c>
      <c r="D441" s="33" t="s">
        <v>107</v>
      </c>
      <c r="E441" s="89">
        <v>4.4563279857397502</v>
      </c>
      <c r="F441" s="34">
        <v>5</v>
      </c>
      <c r="G441" s="69">
        <f t="shared" si="29"/>
        <v>1.5597147950089127E-3</v>
      </c>
      <c r="H441" s="8">
        <f t="shared" si="30"/>
        <v>5.4590017825311924E-3</v>
      </c>
    </row>
    <row r="442" spans="1:8" x14ac:dyDescent="0.3">
      <c r="A442" s="32">
        <v>441</v>
      </c>
      <c r="B442" s="88" t="s">
        <v>7</v>
      </c>
      <c r="C442" s="32" t="s">
        <v>8</v>
      </c>
      <c r="D442" s="33" t="s">
        <v>110</v>
      </c>
      <c r="E442" s="89">
        <v>8.9126559714795004</v>
      </c>
      <c r="F442" s="34">
        <v>8</v>
      </c>
      <c r="G442" s="69">
        <f t="shared" si="29"/>
        <v>6.2388591800356507E-3</v>
      </c>
      <c r="H442" s="8">
        <f t="shared" si="30"/>
        <v>3.4937611408199634E-2</v>
      </c>
    </row>
    <row r="443" spans="1:8" x14ac:dyDescent="0.3">
      <c r="A443" s="32">
        <v>442</v>
      </c>
      <c r="B443" s="88" t="s">
        <v>93</v>
      </c>
      <c r="C443" s="32" t="s">
        <v>18</v>
      </c>
      <c r="D443" s="33" t="s">
        <v>107</v>
      </c>
      <c r="E443" s="89">
        <v>3.8197097020626432</v>
      </c>
      <c r="F443" s="34">
        <v>5</v>
      </c>
      <c r="G443" s="69">
        <f t="shared" si="29"/>
        <v>1.1459129106187928E-3</v>
      </c>
      <c r="H443" s="8">
        <f t="shared" si="30"/>
        <v>4.010695187165775E-3</v>
      </c>
    </row>
    <row r="444" spans="1:8" x14ac:dyDescent="0.3">
      <c r="A444" s="32">
        <v>443</v>
      </c>
      <c r="B444" s="88" t="s">
        <v>93</v>
      </c>
      <c r="C444" s="32" t="s">
        <v>18</v>
      </c>
      <c r="D444" s="33" t="s">
        <v>107</v>
      </c>
      <c r="E444" s="89">
        <v>5.0929462694168581</v>
      </c>
      <c r="F444" s="34">
        <v>6</v>
      </c>
      <c r="G444" s="69">
        <f t="shared" si="29"/>
        <v>2.0371785077667433E-3</v>
      </c>
      <c r="H444" s="8">
        <f t="shared" si="30"/>
        <v>8.5561497326203211E-3</v>
      </c>
    </row>
    <row r="445" spans="1:8" x14ac:dyDescent="0.3">
      <c r="A445" s="32">
        <v>444</v>
      </c>
      <c r="B445" s="88" t="s">
        <v>93</v>
      </c>
      <c r="C445" s="32" t="s">
        <v>18</v>
      </c>
      <c r="D445" s="33" t="s">
        <v>107</v>
      </c>
      <c r="E445" s="89">
        <v>8.9126559714795004</v>
      </c>
      <c r="F445" s="34">
        <v>8</v>
      </c>
      <c r="G445" s="69">
        <f t="shared" si="29"/>
        <v>6.2388591800356507E-3</v>
      </c>
      <c r="H445" s="8">
        <f t="shared" si="30"/>
        <v>3.4937611408199634E-2</v>
      </c>
    </row>
    <row r="446" spans="1:8" x14ac:dyDescent="0.3">
      <c r="A446" s="32">
        <v>445</v>
      </c>
      <c r="B446" s="88" t="s">
        <v>93</v>
      </c>
      <c r="C446" s="32" t="s">
        <v>18</v>
      </c>
      <c r="D446" s="33" t="s">
        <v>107</v>
      </c>
      <c r="E446" s="89">
        <v>9.5492742551566074</v>
      </c>
      <c r="F446" s="34">
        <v>8</v>
      </c>
      <c r="G446" s="69">
        <f t="shared" si="29"/>
        <v>7.1619556913674548E-3</v>
      </c>
      <c r="H446" s="8">
        <f t="shared" si="30"/>
        <v>4.0106951871657748E-2</v>
      </c>
    </row>
    <row r="447" spans="1:8" x14ac:dyDescent="0.3">
      <c r="A447" s="32">
        <v>446</v>
      </c>
      <c r="B447" s="88" t="s">
        <v>93</v>
      </c>
      <c r="C447" s="32" t="s">
        <v>18</v>
      </c>
      <c r="D447" s="33" t="s">
        <v>107</v>
      </c>
      <c r="E447" s="89">
        <v>3.8197097020626432</v>
      </c>
      <c r="F447" s="34">
        <v>4</v>
      </c>
      <c r="G447" s="69">
        <f t="shared" si="29"/>
        <v>1.1459129106187928E-3</v>
      </c>
      <c r="H447" s="8">
        <f t="shared" si="30"/>
        <v>3.20855614973262E-3</v>
      </c>
    </row>
    <row r="448" spans="1:8" x14ac:dyDescent="0.3">
      <c r="A448" s="32">
        <v>447</v>
      </c>
      <c r="B448" s="88" t="s">
        <v>93</v>
      </c>
      <c r="C448" s="32" t="s">
        <v>18</v>
      </c>
      <c r="D448" s="33" t="s">
        <v>107</v>
      </c>
      <c r="E448" s="89">
        <v>7.0028011204481793</v>
      </c>
      <c r="F448" s="34">
        <v>25</v>
      </c>
      <c r="G448" s="69">
        <f t="shared" si="29"/>
        <v>3.8515406162464984E-3</v>
      </c>
      <c r="H448" s="8">
        <f t="shared" si="30"/>
        <v>6.7401960784313708E-2</v>
      </c>
    </row>
    <row r="449" spans="1:8" x14ac:dyDescent="0.3">
      <c r="A449" s="32">
        <v>448</v>
      </c>
      <c r="B449" s="88" t="s">
        <v>93</v>
      </c>
      <c r="C449" s="32" t="s">
        <v>18</v>
      </c>
      <c r="D449" s="33" t="s">
        <v>107</v>
      </c>
      <c r="E449" s="89">
        <v>3.8197097020626432</v>
      </c>
      <c r="F449" s="34">
        <v>2.5</v>
      </c>
      <c r="G449" s="69">
        <f t="shared" si="29"/>
        <v>1.1459129106187928E-3</v>
      </c>
      <c r="H449" s="8">
        <f t="shared" si="30"/>
        <v>2.0053475935828875E-3</v>
      </c>
    </row>
    <row r="450" spans="1:8" x14ac:dyDescent="0.3">
      <c r="A450" s="32">
        <v>449</v>
      </c>
      <c r="B450" s="88" t="s">
        <v>93</v>
      </c>
      <c r="C450" s="32" t="s">
        <v>18</v>
      </c>
      <c r="D450" s="33" t="s">
        <v>107</v>
      </c>
      <c r="E450" s="89">
        <v>6.3661828367710722</v>
      </c>
      <c r="F450" s="34">
        <v>3</v>
      </c>
      <c r="G450" s="69">
        <f t="shared" si="29"/>
        <v>3.1830914183855366E-3</v>
      </c>
      <c r="H450" s="8">
        <f t="shared" si="30"/>
        <v>6.6844919786096246E-3</v>
      </c>
    </row>
    <row r="451" spans="1:8" x14ac:dyDescent="0.3">
      <c r="A451" s="32">
        <v>450</v>
      </c>
      <c r="B451" s="88" t="s">
        <v>93</v>
      </c>
      <c r="C451" s="32" t="s">
        <v>18</v>
      </c>
      <c r="D451" s="33" t="s">
        <v>107</v>
      </c>
      <c r="E451" s="89">
        <v>5.0929462694168581</v>
      </c>
      <c r="F451" s="34">
        <v>5</v>
      </c>
      <c r="G451" s="69">
        <f t="shared" si="29"/>
        <v>2.0371785077667433E-3</v>
      </c>
      <c r="H451" s="8">
        <f t="shared" si="30"/>
        <v>7.1301247771836003E-3</v>
      </c>
    </row>
    <row r="452" spans="1:8" x14ac:dyDescent="0.3">
      <c r="A452" s="32">
        <v>451</v>
      </c>
      <c r="B452" s="88" t="s">
        <v>93</v>
      </c>
      <c r="C452" s="32" t="s">
        <v>18</v>
      </c>
      <c r="D452" s="33" t="s">
        <v>107</v>
      </c>
      <c r="E452" s="89">
        <v>7.6394194041252863</v>
      </c>
      <c r="F452" s="34">
        <v>8</v>
      </c>
      <c r="G452" s="69">
        <f t="shared" si="29"/>
        <v>4.5836516424751714E-3</v>
      </c>
      <c r="H452" s="8">
        <f t="shared" si="30"/>
        <v>2.566844919786096E-2</v>
      </c>
    </row>
    <row r="453" spans="1:8" x14ac:dyDescent="0.3">
      <c r="A453" s="32">
        <v>452</v>
      </c>
      <c r="B453" s="88" t="s">
        <v>93</v>
      </c>
      <c r="C453" s="32" t="s">
        <v>18</v>
      </c>
      <c r="D453" s="33" t="s">
        <v>107</v>
      </c>
      <c r="E453" s="89">
        <v>5.0929462694168581</v>
      </c>
      <c r="F453" s="34">
        <v>4</v>
      </c>
      <c r="G453" s="69">
        <f t="shared" ref="G453:G516" si="31">((E453/100)^2)*0.7854</f>
        <v>2.0371785077667433E-3</v>
      </c>
      <c r="H453" s="8">
        <f t="shared" ref="H453:H516" si="32">((E453^2)*3.1416/40000)*F453*0.7</f>
        <v>5.7040998217468813E-3</v>
      </c>
    </row>
    <row r="454" spans="1:8" x14ac:dyDescent="0.3">
      <c r="A454" s="32">
        <v>453</v>
      </c>
      <c r="B454" s="88" t="s">
        <v>93</v>
      </c>
      <c r="C454" s="32" t="s">
        <v>18</v>
      </c>
      <c r="D454" s="33" t="s">
        <v>107</v>
      </c>
      <c r="E454" s="89">
        <v>6.3661828367710722</v>
      </c>
      <c r="F454" s="34">
        <v>6</v>
      </c>
      <c r="G454" s="69">
        <f t="shared" si="31"/>
        <v>3.1830914183855366E-3</v>
      </c>
      <c r="H454" s="8">
        <f t="shared" si="32"/>
        <v>1.3368983957219249E-2</v>
      </c>
    </row>
    <row r="455" spans="1:8" x14ac:dyDescent="0.3">
      <c r="A455" s="32">
        <v>454</v>
      </c>
      <c r="B455" s="88" t="s">
        <v>7</v>
      </c>
      <c r="C455" s="32" t="s">
        <v>8</v>
      </c>
      <c r="D455" s="33" t="s">
        <v>110</v>
      </c>
      <c r="E455" s="89">
        <v>9.5492742551566074</v>
      </c>
      <c r="F455" s="34">
        <v>6</v>
      </c>
      <c r="G455" s="69">
        <f t="shared" si="31"/>
        <v>7.1619556913674548E-3</v>
      </c>
      <c r="H455" s="8">
        <f t="shared" si="32"/>
        <v>3.0080213903743314E-2</v>
      </c>
    </row>
    <row r="456" spans="1:8" x14ac:dyDescent="0.3">
      <c r="A456" s="32">
        <v>455</v>
      </c>
      <c r="B456" s="88" t="s">
        <v>7</v>
      </c>
      <c r="C456" s="32" t="s">
        <v>8</v>
      </c>
      <c r="D456" s="33" t="s">
        <v>110</v>
      </c>
      <c r="E456" s="89">
        <v>8.9126559714795004</v>
      </c>
      <c r="F456" s="34">
        <v>5</v>
      </c>
      <c r="G456" s="69">
        <f t="shared" si="31"/>
        <v>6.2388591800356507E-3</v>
      </c>
      <c r="H456" s="8">
        <f t="shared" si="32"/>
        <v>2.183600713012477E-2</v>
      </c>
    </row>
    <row r="457" spans="1:8" x14ac:dyDescent="0.3">
      <c r="A457" s="32">
        <v>456</v>
      </c>
      <c r="B457" s="88" t="s">
        <v>93</v>
      </c>
      <c r="C457" s="32" t="s">
        <v>18</v>
      </c>
      <c r="D457" s="33" t="s">
        <v>107</v>
      </c>
      <c r="E457" s="89">
        <v>5.7295645530939652</v>
      </c>
      <c r="F457" s="34">
        <v>5</v>
      </c>
      <c r="G457" s="69">
        <f t="shared" si="31"/>
        <v>2.5783040488922848E-3</v>
      </c>
      <c r="H457" s="8">
        <f t="shared" si="32"/>
        <v>9.0240641711229943E-3</v>
      </c>
    </row>
    <row r="458" spans="1:8" x14ac:dyDescent="0.3">
      <c r="A458" s="32">
        <v>457</v>
      </c>
      <c r="B458" s="88" t="s">
        <v>93</v>
      </c>
      <c r="C458" s="32" t="s">
        <v>18</v>
      </c>
      <c r="D458" s="33" t="s">
        <v>107</v>
      </c>
      <c r="E458" s="89">
        <v>6.3661828367710722</v>
      </c>
      <c r="F458" s="34">
        <v>2.5</v>
      </c>
      <c r="G458" s="69">
        <f t="shared" si="31"/>
        <v>3.1830914183855366E-3</v>
      </c>
      <c r="H458" s="8">
        <f t="shared" si="32"/>
        <v>5.5704099821746881E-3</v>
      </c>
    </row>
    <row r="459" spans="1:8" x14ac:dyDescent="0.3">
      <c r="A459" s="32">
        <v>458</v>
      </c>
      <c r="B459" s="88" t="s">
        <v>93</v>
      </c>
      <c r="C459" s="32" t="s">
        <v>18</v>
      </c>
      <c r="D459" s="33" t="s">
        <v>107</v>
      </c>
      <c r="E459" s="89">
        <v>7.0028011204481793</v>
      </c>
      <c r="F459" s="34">
        <v>4</v>
      </c>
      <c r="G459" s="69">
        <f t="shared" si="31"/>
        <v>3.8515406162464984E-3</v>
      </c>
      <c r="H459" s="8">
        <f t="shared" si="32"/>
        <v>1.0784313725490194E-2</v>
      </c>
    </row>
    <row r="460" spans="1:8" x14ac:dyDescent="0.3">
      <c r="A460" s="32">
        <v>459</v>
      </c>
      <c r="B460" s="88" t="s">
        <v>93</v>
      </c>
      <c r="C460" s="32" t="s">
        <v>18</v>
      </c>
      <c r="D460" s="33" t="s">
        <v>107</v>
      </c>
      <c r="E460" s="89">
        <v>5.7295645530939652</v>
      </c>
      <c r="F460" s="34">
        <v>3</v>
      </c>
      <c r="G460" s="69">
        <f t="shared" si="31"/>
        <v>2.5783040488922848E-3</v>
      </c>
      <c r="H460" s="8">
        <f t="shared" si="32"/>
        <v>5.4144385026737964E-3</v>
      </c>
    </row>
    <row r="461" spans="1:8" x14ac:dyDescent="0.3">
      <c r="A461" s="32">
        <v>460</v>
      </c>
      <c r="B461" s="88" t="s">
        <v>93</v>
      </c>
      <c r="C461" s="32" t="s">
        <v>18</v>
      </c>
      <c r="D461" s="33" t="s">
        <v>107</v>
      </c>
      <c r="E461" s="89">
        <v>9.2309651133180548</v>
      </c>
      <c r="F461" s="34">
        <v>3.5</v>
      </c>
      <c r="G461" s="69">
        <f t="shared" si="31"/>
        <v>6.6924497071555889E-3</v>
      </c>
      <c r="H461" s="8">
        <f t="shared" si="32"/>
        <v>1.6396501782531197E-2</v>
      </c>
    </row>
    <row r="462" spans="1:8" x14ac:dyDescent="0.3">
      <c r="A462" s="32">
        <v>461</v>
      </c>
      <c r="B462" s="88" t="s">
        <v>93</v>
      </c>
      <c r="C462" s="32" t="s">
        <v>18</v>
      </c>
      <c r="D462" s="33" t="s">
        <v>107</v>
      </c>
      <c r="E462" s="89">
        <v>7.0028011204481793</v>
      </c>
      <c r="F462" s="34">
        <v>3</v>
      </c>
      <c r="G462" s="69">
        <f t="shared" si="31"/>
        <v>3.8515406162464984E-3</v>
      </c>
      <c r="H462" s="8">
        <f t="shared" si="32"/>
        <v>8.0882352941176461E-3</v>
      </c>
    </row>
    <row r="463" spans="1:8" x14ac:dyDescent="0.3">
      <c r="A463" s="32">
        <v>462</v>
      </c>
      <c r="B463" s="88" t="s">
        <v>93</v>
      </c>
      <c r="C463" s="32" t="s">
        <v>18</v>
      </c>
      <c r="D463" s="33" t="s">
        <v>107</v>
      </c>
      <c r="E463" s="89">
        <v>6.3661828367710722</v>
      </c>
      <c r="F463" s="34">
        <v>2.5</v>
      </c>
      <c r="G463" s="69">
        <f t="shared" si="31"/>
        <v>3.1830914183855366E-3</v>
      </c>
      <c r="H463" s="8">
        <f t="shared" si="32"/>
        <v>5.5704099821746881E-3</v>
      </c>
    </row>
    <row r="464" spans="1:8" x14ac:dyDescent="0.3">
      <c r="A464" s="32">
        <v>463</v>
      </c>
      <c r="B464" s="88" t="s">
        <v>93</v>
      </c>
      <c r="C464" s="32" t="s">
        <v>18</v>
      </c>
      <c r="D464" s="33" t="s">
        <v>107</v>
      </c>
      <c r="E464" s="89">
        <v>5.0929462694168581</v>
      </c>
      <c r="F464" s="34">
        <v>2</v>
      </c>
      <c r="G464" s="69">
        <f t="shared" si="31"/>
        <v>2.0371785077667433E-3</v>
      </c>
      <c r="H464" s="8">
        <f t="shared" si="32"/>
        <v>2.8520499108734406E-3</v>
      </c>
    </row>
    <row r="465" spans="1:8" x14ac:dyDescent="0.3">
      <c r="A465" s="32">
        <v>464</v>
      </c>
      <c r="B465" s="88" t="s">
        <v>93</v>
      </c>
      <c r="C465" s="32" t="s">
        <v>18</v>
      </c>
      <c r="D465" s="33" t="s">
        <v>107</v>
      </c>
      <c r="E465" s="89">
        <v>8.9126559714795004</v>
      </c>
      <c r="F465" s="34">
        <v>3</v>
      </c>
      <c r="G465" s="69">
        <f t="shared" si="31"/>
        <v>6.2388591800356507E-3</v>
      </c>
      <c r="H465" s="8">
        <f t="shared" si="32"/>
        <v>1.3101604278074863E-2</v>
      </c>
    </row>
    <row r="466" spans="1:8" x14ac:dyDescent="0.3">
      <c r="A466" s="32">
        <v>465</v>
      </c>
      <c r="B466" s="88" t="s">
        <v>93</v>
      </c>
      <c r="C466" s="32" t="s">
        <v>18</v>
      </c>
      <c r="D466" s="33" t="s">
        <v>107</v>
      </c>
      <c r="E466" s="89">
        <v>5.0929462694168581</v>
      </c>
      <c r="F466" s="34">
        <v>5</v>
      </c>
      <c r="G466" s="69">
        <f t="shared" si="31"/>
        <v>2.0371785077667433E-3</v>
      </c>
      <c r="H466" s="8">
        <f t="shared" si="32"/>
        <v>7.1301247771836003E-3</v>
      </c>
    </row>
    <row r="467" spans="1:8" x14ac:dyDescent="0.3">
      <c r="A467" s="32">
        <v>466</v>
      </c>
      <c r="B467" s="88" t="s">
        <v>93</v>
      </c>
      <c r="C467" s="32" t="s">
        <v>18</v>
      </c>
      <c r="D467" s="33" t="s">
        <v>107</v>
      </c>
      <c r="E467" s="89">
        <v>6.3661828367710722</v>
      </c>
      <c r="F467" s="34">
        <v>6</v>
      </c>
      <c r="G467" s="69">
        <f t="shared" si="31"/>
        <v>3.1830914183855366E-3</v>
      </c>
      <c r="H467" s="8">
        <f t="shared" si="32"/>
        <v>1.3368983957219249E-2</v>
      </c>
    </row>
    <row r="468" spans="1:8" x14ac:dyDescent="0.3">
      <c r="A468" s="32">
        <v>467</v>
      </c>
      <c r="B468" s="88" t="s">
        <v>93</v>
      </c>
      <c r="C468" s="32" t="s">
        <v>18</v>
      </c>
      <c r="D468" s="33" t="s">
        <v>107</v>
      </c>
      <c r="E468" s="89">
        <v>4.7746371275783037</v>
      </c>
      <c r="F468" s="34">
        <v>5</v>
      </c>
      <c r="G468" s="69">
        <f t="shared" si="31"/>
        <v>1.7904889228418637E-3</v>
      </c>
      <c r="H468" s="8">
        <f t="shared" si="32"/>
        <v>6.2667112299465231E-3</v>
      </c>
    </row>
    <row r="469" spans="1:8" x14ac:dyDescent="0.3">
      <c r="A469" s="32">
        <v>468</v>
      </c>
      <c r="B469" s="88" t="s">
        <v>93</v>
      </c>
      <c r="C469" s="32" t="s">
        <v>18</v>
      </c>
      <c r="D469" s="33" t="s">
        <v>107</v>
      </c>
      <c r="E469" s="89">
        <v>4.7746371275783037</v>
      </c>
      <c r="F469" s="34">
        <v>5</v>
      </c>
      <c r="G469" s="69">
        <f t="shared" si="31"/>
        <v>1.7904889228418637E-3</v>
      </c>
      <c r="H469" s="8">
        <f t="shared" si="32"/>
        <v>6.2667112299465231E-3</v>
      </c>
    </row>
    <row r="470" spans="1:8" x14ac:dyDescent="0.3">
      <c r="A470" s="32">
        <v>469</v>
      </c>
      <c r="B470" s="88" t="s">
        <v>93</v>
      </c>
      <c r="C470" s="32" t="s">
        <v>18</v>
      </c>
      <c r="D470" s="33" t="s">
        <v>107</v>
      </c>
      <c r="E470" s="89">
        <v>6.3661828367710722</v>
      </c>
      <c r="F470" s="34">
        <v>6</v>
      </c>
      <c r="G470" s="69">
        <f t="shared" si="31"/>
        <v>3.1830914183855366E-3</v>
      </c>
      <c r="H470" s="8">
        <f t="shared" si="32"/>
        <v>1.3368983957219249E-2</v>
      </c>
    </row>
    <row r="471" spans="1:8" x14ac:dyDescent="0.3">
      <c r="A471" s="32">
        <v>470</v>
      </c>
      <c r="B471" s="88" t="s">
        <v>93</v>
      </c>
      <c r="C471" s="32" t="s">
        <v>18</v>
      </c>
      <c r="D471" s="33" t="s">
        <v>107</v>
      </c>
      <c r="E471" s="89">
        <v>5.0929462694168581</v>
      </c>
      <c r="F471" s="34">
        <v>6</v>
      </c>
      <c r="G471" s="69">
        <f t="shared" si="31"/>
        <v>2.0371785077667433E-3</v>
      </c>
      <c r="H471" s="8">
        <f t="shared" si="32"/>
        <v>8.5561497326203211E-3</v>
      </c>
    </row>
    <row r="472" spans="1:8" x14ac:dyDescent="0.3">
      <c r="A472" s="32">
        <v>471</v>
      </c>
      <c r="B472" s="88" t="s">
        <v>93</v>
      </c>
      <c r="C472" s="32" t="s">
        <v>18</v>
      </c>
      <c r="D472" s="33" t="s">
        <v>107</v>
      </c>
      <c r="E472" s="89">
        <v>4.7746371275783037</v>
      </c>
      <c r="F472" s="34">
        <v>5</v>
      </c>
      <c r="G472" s="69">
        <f t="shared" si="31"/>
        <v>1.7904889228418637E-3</v>
      </c>
      <c r="H472" s="8">
        <f t="shared" si="32"/>
        <v>6.2667112299465231E-3</v>
      </c>
    </row>
    <row r="473" spans="1:8" x14ac:dyDescent="0.3">
      <c r="A473" s="32">
        <v>472</v>
      </c>
      <c r="B473" s="88" t="s">
        <v>93</v>
      </c>
      <c r="C473" s="32" t="s">
        <v>18</v>
      </c>
      <c r="D473" s="33" t="s">
        <v>107</v>
      </c>
      <c r="E473" s="89">
        <v>4.4563279857397502</v>
      </c>
      <c r="F473" s="34">
        <v>6</v>
      </c>
      <c r="G473" s="69">
        <f t="shared" si="31"/>
        <v>1.5597147950089127E-3</v>
      </c>
      <c r="H473" s="8">
        <f t="shared" si="32"/>
        <v>6.5508021390374314E-3</v>
      </c>
    </row>
    <row r="474" spans="1:8" x14ac:dyDescent="0.3">
      <c r="A474" s="32">
        <v>473</v>
      </c>
      <c r="B474" s="88" t="s">
        <v>93</v>
      </c>
      <c r="C474" s="32" t="s">
        <v>18</v>
      </c>
      <c r="D474" s="33" t="s">
        <v>107</v>
      </c>
      <c r="E474" s="89">
        <v>3.8197097020626432</v>
      </c>
      <c r="F474" s="34">
        <v>5</v>
      </c>
      <c r="G474" s="69">
        <f t="shared" si="31"/>
        <v>1.1459129106187928E-3</v>
      </c>
      <c r="H474" s="8">
        <f t="shared" si="32"/>
        <v>4.010695187165775E-3</v>
      </c>
    </row>
    <row r="475" spans="1:8" x14ac:dyDescent="0.3">
      <c r="A475" s="32">
        <v>474</v>
      </c>
      <c r="B475" s="88" t="s">
        <v>93</v>
      </c>
      <c r="C475" s="32" t="s">
        <v>18</v>
      </c>
      <c r="D475" s="33" t="s">
        <v>107</v>
      </c>
      <c r="E475" s="89">
        <v>3.8197097020626432</v>
      </c>
      <c r="F475" s="34">
        <v>5</v>
      </c>
      <c r="G475" s="69">
        <f t="shared" si="31"/>
        <v>1.1459129106187928E-3</v>
      </c>
      <c r="H475" s="8">
        <f t="shared" si="32"/>
        <v>4.010695187165775E-3</v>
      </c>
    </row>
    <row r="476" spans="1:8" x14ac:dyDescent="0.3">
      <c r="A476" s="32">
        <v>475</v>
      </c>
      <c r="B476" s="88" t="s">
        <v>93</v>
      </c>
      <c r="C476" s="32" t="s">
        <v>18</v>
      </c>
      <c r="D476" s="33" t="s">
        <v>107</v>
      </c>
      <c r="E476" s="89">
        <v>6.3661828367710722</v>
      </c>
      <c r="F476" s="34">
        <v>6</v>
      </c>
      <c r="G476" s="69">
        <f t="shared" si="31"/>
        <v>3.1830914183855366E-3</v>
      </c>
      <c r="H476" s="8">
        <f t="shared" si="32"/>
        <v>1.3368983957219249E-2</v>
      </c>
    </row>
    <row r="477" spans="1:8" x14ac:dyDescent="0.3">
      <c r="A477" s="32">
        <v>476</v>
      </c>
      <c r="B477" s="88" t="s">
        <v>93</v>
      </c>
      <c r="C477" s="32" t="s">
        <v>18</v>
      </c>
      <c r="D477" s="33" t="s">
        <v>107</v>
      </c>
      <c r="E477" s="89">
        <v>7.0028011204481793</v>
      </c>
      <c r="F477" s="34">
        <v>7</v>
      </c>
      <c r="G477" s="69">
        <f t="shared" si="31"/>
        <v>3.8515406162464984E-3</v>
      </c>
      <c r="H477" s="8">
        <f t="shared" si="32"/>
        <v>1.8872549019607842E-2</v>
      </c>
    </row>
    <row r="478" spans="1:8" x14ac:dyDescent="0.3">
      <c r="A478" s="32">
        <v>477</v>
      </c>
      <c r="B478" s="88" t="s">
        <v>93</v>
      </c>
      <c r="C478" s="32" t="s">
        <v>18</v>
      </c>
      <c r="D478" s="33" t="s">
        <v>107</v>
      </c>
      <c r="E478" s="89">
        <v>5.7295645530939652</v>
      </c>
      <c r="F478" s="34">
        <v>6</v>
      </c>
      <c r="G478" s="69">
        <f t="shared" si="31"/>
        <v>2.5783040488922848E-3</v>
      </c>
      <c r="H478" s="8">
        <f t="shared" si="32"/>
        <v>1.0828877005347593E-2</v>
      </c>
    </row>
    <row r="479" spans="1:8" x14ac:dyDescent="0.3">
      <c r="A479" s="32">
        <v>478</v>
      </c>
      <c r="B479" s="88" t="s">
        <v>93</v>
      </c>
      <c r="C479" s="32" t="s">
        <v>18</v>
      </c>
      <c r="D479" s="33" t="s">
        <v>107</v>
      </c>
      <c r="E479" s="89">
        <v>3.1830914183855361</v>
      </c>
      <c r="F479" s="34">
        <v>4</v>
      </c>
      <c r="G479" s="69">
        <f t="shared" si="31"/>
        <v>7.9577285459638415E-4</v>
      </c>
      <c r="H479" s="8">
        <f t="shared" si="32"/>
        <v>2.2281639928698753E-3</v>
      </c>
    </row>
    <row r="480" spans="1:8" x14ac:dyDescent="0.3">
      <c r="A480" s="32">
        <v>479</v>
      </c>
      <c r="B480" s="88" t="s">
        <v>93</v>
      </c>
      <c r="C480" s="32" t="s">
        <v>18</v>
      </c>
      <c r="D480" s="33" t="s">
        <v>107</v>
      </c>
      <c r="E480" s="89">
        <v>3.8197097020626432</v>
      </c>
      <c r="F480" s="34">
        <v>4</v>
      </c>
      <c r="G480" s="69">
        <f t="shared" si="31"/>
        <v>1.1459129106187928E-3</v>
      </c>
      <c r="H480" s="8">
        <f t="shared" si="32"/>
        <v>3.20855614973262E-3</v>
      </c>
    </row>
    <row r="481" spans="1:8" x14ac:dyDescent="0.3">
      <c r="A481" s="32">
        <v>480</v>
      </c>
      <c r="B481" s="88" t="s">
        <v>93</v>
      </c>
      <c r="C481" s="32" t="s">
        <v>18</v>
      </c>
      <c r="D481" s="33" t="s">
        <v>107</v>
      </c>
      <c r="E481" s="89">
        <v>6.3661828367710722</v>
      </c>
      <c r="F481" s="34">
        <v>6</v>
      </c>
      <c r="G481" s="69">
        <f t="shared" si="31"/>
        <v>3.1830914183855366E-3</v>
      </c>
      <c r="H481" s="8">
        <f t="shared" si="32"/>
        <v>1.3368983957219249E-2</v>
      </c>
    </row>
    <row r="482" spans="1:8" x14ac:dyDescent="0.3">
      <c r="A482" s="32">
        <v>481</v>
      </c>
      <c r="B482" s="88" t="s">
        <v>93</v>
      </c>
      <c r="C482" s="32" t="s">
        <v>18</v>
      </c>
      <c r="D482" s="33" t="s">
        <v>107</v>
      </c>
      <c r="E482" s="89">
        <v>4.4563279857397502</v>
      </c>
      <c r="F482" s="34">
        <v>5</v>
      </c>
      <c r="G482" s="69">
        <f t="shared" si="31"/>
        <v>1.5597147950089127E-3</v>
      </c>
      <c r="H482" s="8">
        <f t="shared" si="32"/>
        <v>5.4590017825311924E-3</v>
      </c>
    </row>
    <row r="483" spans="1:8" x14ac:dyDescent="0.3">
      <c r="A483" s="32">
        <v>482</v>
      </c>
      <c r="B483" s="88" t="s">
        <v>93</v>
      </c>
      <c r="C483" s="32" t="s">
        <v>18</v>
      </c>
      <c r="D483" s="33" t="s">
        <v>107</v>
      </c>
      <c r="E483" s="89">
        <v>5.7295645530939652</v>
      </c>
      <c r="F483" s="34">
        <v>6</v>
      </c>
      <c r="G483" s="69">
        <f t="shared" si="31"/>
        <v>2.5783040488922848E-3</v>
      </c>
      <c r="H483" s="8">
        <f t="shared" si="32"/>
        <v>1.0828877005347593E-2</v>
      </c>
    </row>
    <row r="484" spans="1:8" x14ac:dyDescent="0.3">
      <c r="A484" s="32">
        <v>483</v>
      </c>
      <c r="B484" s="88" t="s">
        <v>93</v>
      </c>
      <c r="C484" s="32" t="s">
        <v>18</v>
      </c>
      <c r="D484" s="33" t="s">
        <v>107</v>
      </c>
      <c r="E484" s="89">
        <v>7.0028011204481793</v>
      </c>
      <c r="F484" s="34">
        <v>8</v>
      </c>
      <c r="G484" s="69">
        <f t="shared" si="31"/>
        <v>3.8515406162464984E-3</v>
      </c>
      <c r="H484" s="8">
        <f t="shared" si="32"/>
        <v>2.1568627450980388E-2</v>
      </c>
    </row>
    <row r="485" spans="1:8" x14ac:dyDescent="0.3">
      <c r="A485" s="32">
        <v>484</v>
      </c>
      <c r="B485" s="88" t="s">
        <v>93</v>
      </c>
      <c r="C485" s="32" t="s">
        <v>18</v>
      </c>
      <c r="D485" s="33" t="s">
        <v>107</v>
      </c>
      <c r="E485" s="89">
        <v>7.3211102622867328</v>
      </c>
      <c r="F485" s="34">
        <v>8</v>
      </c>
      <c r="G485" s="69">
        <f t="shared" si="31"/>
        <v>4.2096384008148717E-3</v>
      </c>
      <c r="H485" s="8">
        <f t="shared" si="32"/>
        <v>2.3573975044563274E-2</v>
      </c>
    </row>
    <row r="486" spans="1:8" x14ac:dyDescent="0.3">
      <c r="A486" s="32">
        <v>485</v>
      </c>
      <c r="B486" s="88" t="s">
        <v>93</v>
      </c>
      <c r="C486" s="32" t="s">
        <v>18</v>
      </c>
      <c r="D486" s="33" t="s">
        <v>107</v>
      </c>
      <c r="E486" s="89">
        <v>5.7295645530939652</v>
      </c>
      <c r="F486" s="34">
        <v>5</v>
      </c>
      <c r="G486" s="69">
        <f t="shared" si="31"/>
        <v>2.5783040488922848E-3</v>
      </c>
      <c r="H486" s="8">
        <f t="shared" si="32"/>
        <v>9.0240641711229943E-3</v>
      </c>
    </row>
    <row r="487" spans="1:8" x14ac:dyDescent="0.3">
      <c r="A487" s="32">
        <v>486</v>
      </c>
      <c r="B487" s="88" t="s">
        <v>93</v>
      </c>
      <c r="C487" s="32" t="s">
        <v>18</v>
      </c>
      <c r="D487" s="33" t="s">
        <v>107</v>
      </c>
      <c r="E487" s="89">
        <v>7.6394194041252863</v>
      </c>
      <c r="F487" s="34">
        <v>7</v>
      </c>
      <c r="G487" s="69">
        <f t="shared" si="31"/>
        <v>4.5836516424751714E-3</v>
      </c>
      <c r="H487" s="8">
        <f t="shared" si="32"/>
        <v>2.245989304812834E-2</v>
      </c>
    </row>
    <row r="488" spans="1:8" x14ac:dyDescent="0.3">
      <c r="A488" s="32">
        <v>487</v>
      </c>
      <c r="B488" s="88" t="s">
        <v>93</v>
      </c>
      <c r="C488" s="32" t="s">
        <v>18</v>
      </c>
      <c r="D488" s="33" t="s">
        <v>107</v>
      </c>
      <c r="E488" s="89">
        <v>5.0929462694168581</v>
      </c>
      <c r="F488" s="34">
        <v>5</v>
      </c>
      <c r="G488" s="69">
        <f t="shared" si="31"/>
        <v>2.0371785077667433E-3</v>
      </c>
      <c r="H488" s="8">
        <f t="shared" si="32"/>
        <v>7.1301247771836003E-3</v>
      </c>
    </row>
    <row r="489" spans="1:8" x14ac:dyDescent="0.3">
      <c r="A489" s="32">
        <v>488</v>
      </c>
      <c r="B489" s="88" t="s">
        <v>93</v>
      </c>
      <c r="C489" s="32" t="s">
        <v>18</v>
      </c>
      <c r="D489" s="33" t="s">
        <v>107</v>
      </c>
      <c r="E489" s="89">
        <v>5.0929462694168581</v>
      </c>
      <c r="F489" s="34">
        <v>5</v>
      </c>
      <c r="G489" s="69">
        <f t="shared" si="31"/>
        <v>2.0371785077667433E-3</v>
      </c>
      <c r="H489" s="8">
        <f t="shared" si="32"/>
        <v>7.1301247771836003E-3</v>
      </c>
    </row>
    <row r="490" spans="1:8" x14ac:dyDescent="0.3">
      <c r="A490" s="32">
        <v>489</v>
      </c>
      <c r="B490" s="88" t="s">
        <v>93</v>
      </c>
      <c r="C490" s="32" t="s">
        <v>18</v>
      </c>
      <c r="D490" s="33" t="s">
        <v>107</v>
      </c>
      <c r="E490" s="89">
        <v>4.7746371275783037</v>
      </c>
      <c r="F490" s="34">
        <v>4</v>
      </c>
      <c r="G490" s="69">
        <f t="shared" si="31"/>
        <v>1.7904889228418637E-3</v>
      </c>
      <c r="H490" s="8">
        <f t="shared" si="32"/>
        <v>5.0133689839572185E-3</v>
      </c>
    </row>
    <row r="491" spans="1:8" x14ac:dyDescent="0.3">
      <c r="A491" s="32">
        <v>490</v>
      </c>
      <c r="B491" s="88" t="s">
        <v>93</v>
      </c>
      <c r="C491" s="32" t="s">
        <v>18</v>
      </c>
      <c r="D491" s="33" t="s">
        <v>107</v>
      </c>
      <c r="E491" s="89">
        <v>3.1830914183855361</v>
      </c>
      <c r="F491" s="34">
        <v>6</v>
      </c>
      <c r="G491" s="69">
        <f t="shared" si="31"/>
        <v>7.9577285459638415E-4</v>
      </c>
      <c r="H491" s="8">
        <f t="shared" si="32"/>
        <v>3.3422459893048123E-3</v>
      </c>
    </row>
    <row r="492" spans="1:8" x14ac:dyDescent="0.3">
      <c r="A492" s="32">
        <v>491</v>
      </c>
      <c r="B492" s="88" t="s">
        <v>93</v>
      </c>
      <c r="C492" s="32" t="s">
        <v>18</v>
      </c>
      <c r="D492" s="33" t="s">
        <v>107</v>
      </c>
      <c r="E492" s="89">
        <v>3.8197097020626432</v>
      </c>
      <c r="F492" s="34">
        <v>6</v>
      </c>
      <c r="G492" s="69">
        <f t="shared" si="31"/>
        <v>1.1459129106187928E-3</v>
      </c>
      <c r="H492" s="8">
        <f t="shared" si="32"/>
        <v>4.8128342245989299E-3</v>
      </c>
    </row>
    <row r="493" spans="1:8" x14ac:dyDescent="0.3">
      <c r="A493" s="32">
        <v>492</v>
      </c>
      <c r="B493" s="88" t="s">
        <v>93</v>
      </c>
      <c r="C493" s="32" t="s">
        <v>18</v>
      </c>
      <c r="D493" s="33" t="s">
        <v>107</v>
      </c>
      <c r="E493" s="89">
        <v>4.4563279857397502</v>
      </c>
      <c r="F493" s="34">
        <v>7</v>
      </c>
      <c r="G493" s="69">
        <f t="shared" si="31"/>
        <v>1.5597147950089127E-3</v>
      </c>
      <c r="H493" s="8">
        <f t="shared" si="32"/>
        <v>7.6426024955436687E-3</v>
      </c>
    </row>
    <row r="494" spans="1:8" x14ac:dyDescent="0.3">
      <c r="A494" s="32">
        <v>493</v>
      </c>
      <c r="B494" s="88" t="s">
        <v>93</v>
      </c>
      <c r="C494" s="32" t="s">
        <v>18</v>
      </c>
      <c r="D494" s="33" t="s">
        <v>107</v>
      </c>
      <c r="E494" s="89">
        <v>5.0929462694168581</v>
      </c>
      <c r="F494" s="34">
        <v>5</v>
      </c>
      <c r="G494" s="69">
        <f t="shared" si="31"/>
        <v>2.0371785077667433E-3</v>
      </c>
      <c r="H494" s="8">
        <f t="shared" si="32"/>
        <v>7.1301247771836003E-3</v>
      </c>
    </row>
    <row r="495" spans="1:8" x14ac:dyDescent="0.3">
      <c r="A495" s="32">
        <v>494</v>
      </c>
      <c r="B495" s="88" t="s">
        <v>93</v>
      </c>
      <c r="C495" s="32" t="s">
        <v>18</v>
      </c>
      <c r="D495" s="33" t="s">
        <v>107</v>
      </c>
      <c r="E495" s="89">
        <v>5.7295645530939652</v>
      </c>
      <c r="F495" s="34">
        <v>6</v>
      </c>
      <c r="G495" s="69">
        <f t="shared" si="31"/>
        <v>2.5783040488922848E-3</v>
      </c>
      <c r="H495" s="8">
        <f t="shared" si="32"/>
        <v>1.0828877005347593E-2</v>
      </c>
    </row>
    <row r="496" spans="1:8" x14ac:dyDescent="0.3">
      <c r="A496" s="32">
        <v>495</v>
      </c>
      <c r="B496" s="88" t="s">
        <v>93</v>
      </c>
      <c r="C496" s="32" t="s">
        <v>18</v>
      </c>
      <c r="D496" s="33" t="s">
        <v>107</v>
      </c>
      <c r="E496" s="89">
        <v>3.8197097020626432</v>
      </c>
      <c r="F496" s="34">
        <v>6</v>
      </c>
      <c r="G496" s="69">
        <f t="shared" si="31"/>
        <v>1.1459129106187928E-3</v>
      </c>
      <c r="H496" s="8">
        <f t="shared" si="32"/>
        <v>4.8128342245989299E-3</v>
      </c>
    </row>
    <row r="497" spans="1:8" x14ac:dyDescent="0.3">
      <c r="A497" s="32">
        <v>496</v>
      </c>
      <c r="B497" s="88" t="s">
        <v>93</v>
      </c>
      <c r="C497" s="32" t="s">
        <v>18</v>
      </c>
      <c r="D497" s="33" t="s">
        <v>107</v>
      </c>
      <c r="E497" s="89">
        <v>3.8197097020626432</v>
      </c>
      <c r="F497" s="34">
        <v>6</v>
      </c>
      <c r="G497" s="69">
        <f t="shared" si="31"/>
        <v>1.1459129106187928E-3</v>
      </c>
      <c r="H497" s="8">
        <f t="shared" si="32"/>
        <v>4.8128342245989299E-3</v>
      </c>
    </row>
    <row r="498" spans="1:8" x14ac:dyDescent="0.3">
      <c r="A498" s="32">
        <v>497</v>
      </c>
      <c r="B498" s="88" t="s">
        <v>93</v>
      </c>
      <c r="C498" s="32" t="s">
        <v>18</v>
      </c>
      <c r="D498" s="33" t="s">
        <v>107</v>
      </c>
      <c r="E498" s="89">
        <v>4.4563279857397502</v>
      </c>
      <c r="F498" s="34">
        <v>7</v>
      </c>
      <c r="G498" s="69">
        <f t="shared" si="31"/>
        <v>1.5597147950089127E-3</v>
      </c>
      <c r="H498" s="8">
        <f t="shared" si="32"/>
        <v>7.6426024955436687E-3</v>
      </c>
    </row>
    <row r="499" spans="1:8" x14ac:dyDescent="0.3">
      <c r="A499" s="32">
        <v>498</v>
      </c>
      <c r="B499" s="88" t="s">
        <v>93</v>
      </c>
      <c r="C499" s="32" t="s">
        <v>18</v>
      </c>
      <c r="D499" s="33" t="s">
        <v>107</v>
      </c>
      <c r="E499" s="89">
        <v>6.6844919786096257</v>
      </c>
      <c r="F499" s="34">
        <v>7</v>
      </c>
      <c r="G499" s="69">
        <f t="shared" si="31"/>
        <v>3.5093582887700541E-3</v>
      </c>
      <c r="H499" s="8">
        <f t="shared" si="32"/>
        <v>1.7195855614973263E-2</v>
      </c>
    </row>
    <row r="500" spans="1:8" x14ac:dyDescent="0.3">
      <c r="A500" s="32">
        <v>499</v>
      </c>
      <c r="B500" s="88" t="s">
        <v>93</v>
      </c>
      <c r="C500" s="32" t="s">
        <v>18</v>
      </c>
      <c r="D500" s="33" t="s">
        <v>107</v>
      </c>
      <c r="E500" s="89">
        <v>5.4112554112554117</v>
      </c>
      <c r="F500" s="34">
        <v>8</v>
      </c>
      <c r="G500" s="69">
        <f t="shared" si="31"/>
        <v>2.2997835497835504E-3</v>
      </c>
      <c r="H500" s="8">
        <f t="shared" si="32"/>
        <v>1.2878787878787878E-2</v>
      </c>
    </row>
    <row r="501" spans="1:8" x14ac:dyDescent="0.3">
      <c r="A501" s="32">
        <v>500</v>
      </c>
      <c r="B501" s="88" t="s">
        <v>93</v>
      </c>
      <c r="C501" s="32" t="s">
        <v>18</v>
      </c>
      <c r="D501" s="33" t="s">
        <v>107</v>
      </c>
      <c r="E501" s="89">
        <v>3.8197097020626432</v>
      </c>
      <c r="F501" s="34">
        <v>6</v>
      </c>
      <c r="G501" s="69">
        <f t="shared" si="31"/>
        <v>1.1459129106187928E-3</v>
      </c>
      <c r="H501" s="8">
        <f t="shared" si="32"/>
        <v>4.8128342245989299E-3</v>
      </c>
    </row>
    <row r="502" spans="1:8" x14ac:dyDescent="0.3">
      <c r="A502" s="32">
        <v>501</v>
      </c>
      <c r="B502" s="88" t="s">
        <v>93</v>
      </c>
      <c r="C502" s="32" t="s">
        <v>18</v>
      </c>
      <c r="D502" s="33" t="s">
        <v>107</v>
      </c>
      <c r="E502" s="89">
        <v>7.6394194041252863</v>
      </c>
      <c r="F502" s="34">
        <v>6</v>
      </c>
      <c r="G502" s="69">
        <f t="shared" si="31"/>
        <v>4.5836516424751714E-3</v>
      </c>
      <c r="H502" s="8">
        <f t="shared" si="32"/>
        <v>1.925133689839572E-2</v>
      </c>
    </row>
    <row r="503" spans="1:8" x14ac:dyDescent="0.3">
      <c r="A503" s="32">
        <v>502</v>
      </c>
      <c r="B503" s="88" t="s">
        <v>93</v>
      </c>
      <c r="C503" s="32" t="s">
        <v>18</v>
      </c>
      <c r="D503" s="33" t="s">
        <v>107</v>
      </c>
      <c r="E503" s="89">
        <v>5.7295645530939652</v>
      </c>
      <c r="F503" s="34">
        <v>6</v>
      </c>
      <c r="G503" s="69">
        <f t="shared" si="31"/>
        <v>2.5783040488922848E-3</v>
      </c>
      <c r="H503" s="8">
        <f t="shared" si="32"/>
        <v>1.0828877005347593E-2</v>
      </c>
    </row>
    <row r="504" spans="1:8" x14ac:dyDescent="0.3">
      <c r="A504" s="32">
        <v>503</v>
      </c>
      <c r="B504" s="88" t="s">
        <v>93</v>
      </c>
      <c r="C504" s="32" t="s">
        <v>18</v>
      </c>
      <c r="D504" s="33" t="s">
        <v>107</v>
      </c>
      <c r="E504" s="89">
        <v>3.8197097020626432</v>
      </c>
      <c r="F504" s="34">
        <v>6</v>
      </c>
      <c r="G504" s="69">
        <f t="shared" si="31"/>
        <v>1.1459129106187928E-3</v>
      </c>
      <c r="H504" s="8">
        <f t="shared" si="32"/>
        <v>4.8128342245989299E-3</v>
      </c>
    </row>
    <row r="505" spans="1:8" x14ac:dyDescent="0.3">
      <c r="A505" s="32">
        <v>504</v>
      </c>
      <c r="B505" s="88" t="s">
        <v>7</v>
      </c>
      <c r="C505" s="32" t="s">
        <v>8</v>
      </c>
      <c r="D505" s="33" t="s">
        <v>110</v>
      </c>
      <c r="E505" s="89">
        <v>9.5492742551566074</v>
      </c>
      <c r="F505" s="34">
        <v>10</v>
      </c>
      <c r="G505" s="69">
        <f t="shared" si="31"/>
        <v>7.1619556913674548E-3</v>
      </c>
      <c r="H505" s="8">
        <f t="shared" si="32"/>
        <v>5.0133689839572185E-2</v>
      </c>
    </row>
    <row r="506" spans="1:8" x14ac:dyDescent="0.3">
      <c r="A506" s="32">
        <v>505</v>
      </c>
      <c r="B506" s="88" t="s">
        <v>93</v>
      </c>
      <c r="C506" s="32" t="s">
        <v>18</v>
      </c>
      <c r="D506" s="33" t="s">
        <v>107</v>
      </c>
      <c r="E506" s="89">
        <v>3.1830914183855361</v>
      </c>
      <c r="F506" s="34">
        <v>5</v>
      </c>
      <c r="G506" s="69">
        <f t="shared" si="31"/>
        <v>7.9577285459638415E-4</v>
      </c>
      <c r="H506" s="8">
        <f t="shared" si="32"/>
        <v>2.785204991087344E-3</v>
      </c>
    </row>
    <row r="507" spans="1:8" x14ac:dyDescent="0.3">
      <c r="A507" s="32">
        <v>506</v>
      </c>
      <c r="B507" s="88" t="s">
        <v>93</v>
      </c>
      <c r="C507" s="32" t="s">
        <v>18</v>
      </c>
      <c r="D507" s="33" t="s">
        <v>107</v>
      </c>
      <c r="E507" s="89">
        <v>5.4112554112554117</v>
      </c>
      <c r="F507" s="34">
        <v>6</v>
      </c>
      <c r="G507" s="69">
        <f t="shared" si="31"/>
        <v>2.2997835497835504E-3</v>
      </c>
      <c r="H507" s="8">
        <f t="shared" si="32"/>
        <v>9.6590909090909088E-3</v>
      </c>
    </row>
    <row r="508" spans="1:8" x14ac:dyDescent="0.3">
      <c r="A508" s="32">
        <v>507</v>
      </c>
      <c r="B508" s="88" t="s">
        <v>93</v>
      </c>
      <c r="C508" s="32" t="s">
        <v>18</v>
      </c>
      <c r="D508" s="33" t="s">
        <v>107</v>
      </c>
      <c r="E508" s="89">
        <v>6.3661828367710722</v>
      </c>
      <c r="F508" s="34">
        <v>7</v>
      </c>
      <c r="G508" s="69">
        <f t="shared" si="31"/>
        <v>3.1830914183855366E-3</v>
      </c>
      <c r="H508" s="8">
        <f t="shared" si="32"/>
        <v>1.5597147950089126E-2</v>
      </c>
    </row>
    <row r="509" spans="1:8" x14ac:dyDescent="0.3">
      <c r="A509" s="32">
        <v>508</v>
      </c>
      <c r="B509" s="88" t="s">
        <v>93</v>
      </c>
      <c r="C509" s="32" t="s">
        <v>18</v>
      </c>
      <c r="D509" s="33" t="s">
        <v>107</v>
      </c>
      <c r="E509" s="89">
        <v>7.9577285459638398</v>
      </c>
      <c r="F509" s="34">
        <v>8</v>
      </c>
      <c r="G509" s="69">
        <f t="shared" si="31"/>
        <v>4.9735803412273996E-3</v>
      </c>
      <c r="H509" s="8">
        <f t="shared" si="32"/>
        <v>2.7852049910873436E-2</v>
      </c>
    </row>
    <row r="510" spans="1:8" x14ac:dyDescent="0.3">
      <c r="A510" s="32">
        <v>509</v>
      </c>
      <c r="B510" s="88" t="s">
        <v>93</v>
      </c>
      <c r="C510" s="32" t="s">
        <v>18</v>
      </c>
      <c r="D510" s="33" t="s">
        <v>107</v>
      </c>
      <c r="E510" s="89">
        <v>6.3661828367710722</v>
      </c>
      <c r="F510" s="34">
        <v>8</v>
      </c>
      <c r="G510" s="69">
        <f t="shared" si="31"/>
        <v>3.1830914183855366E-3</v>
      </c>
      <c r="H510" s="8">
        <f t="shared" si="32"/>
        <v>1.7825311942959002E-2</v>
      </c>
    </row>
    <row r="511" spans="1:8" x14ac:dyDescent="0.3">
      <c r="A511" s="32">
        <v>510</v>
      </c>
      <c r="B511" s="88" t="s">
        <v>93</v>
      </c>
      <c r="C511" s="32" t="s">
        <v>18</v>
      </c>
      <c r="D511" s="33" t="s">
        <v>107</v>
      </c>
      <c r="E511" s="89">
        <v>7.6394194041252863</v>
      </c>
      <c r="F511" s="34">
        <v>8</v>
      </c>
      <c r="G511" s="69">
        <f t="shared" si="31"/>
        <v>4.5836516424751714E-3</v>
      </c>
      <c r="H511" s="8">
        <f t="shared" si="32"/>
        <v>2.566844919786096E-2</v>
      </c>
    </row>
    <row r="512" spans="1:8" x14ac:dyDescent="0.3">
      <c r="A512" s="32">
        <v>511</v>
      </c>
      <c r="B512" s="88" t="s">
        <v>93</v>
      </c>
      <c r="C512" s="32" t="s">
        <v>18</v>
      </c>
      <c r="D512" s="33" t="s">
        <v>107</v>
      </c>
      <c r="E512" s="89">
        <v>6.3661828367710722</v>
      </c>
      <c r="F512" s="34">
        <v>6</v>
      </c>
      <c r="G512" s="69">
        <f t="shared" si="31"/>
        <v>3.1830914183855366E-3</v>
      </c>
      <c r="H512" s="8">
        <f t="shared" si="32"/>
        <v>1.3368983957219249E-2</v>
      </c>
    </row>
    <row r="513" spans="1:8" x14ac:dyDescent="0.3">
      <c r="A513" s="32">
        <v>512</v>
      </c>
      <c r="B513" s="88" t="s">
        <v>93</v>
      </c>
      <c r="C513" s="32" t="s">
        <v>18</v>
      </c>
      <c r="D513" s="33" t="s">
        <v>107</v>
      </c>
      <c r="E513" s="89">
        <v>4.4563279857397502</v>
      </c>
      <c r="F513" s="34">
        <v>5</v>
      </c>
      <c r="G513" s="69">
        <f t="shared" si="31"/>
        <v>1.5597147950089127E-3</v>
      </c>
      <c r="H513" s="8">
        <f t="shared" si="32"/>
        <v>5.4590017825311924E-3</v>
      </c>
    </row>
    <row r="514" spans="1:8" x14ac:dyDescent="0.3">
      <c r="A514" s="32">
        <v>513</v>
      </c>
      <c r="B514" s="88" t="s">
        <v>93</v>
      </c>
      <c r="C514" s="32" t="s">
        <v>18</v>
      </c>
      <c r="D514" s="33" t="s">
        <v>107</v>
      </c>
      <c r="E514" s="89">
        <v>6.3661828367710722</v>
      </c>
      <c r="F514" s="34">
        <v>6</v>
      </c>
      <c r="G514" s="69">
        <f t="shared" si="31"/>
        <v>3.1830914183855366E-3</v>
      </c>
      <c r="H514" s="8">
        <f t="shared" si="32"/>
        <v>1.3368983957219249E-2</v>
      </c>
    </row>
    <row r="515" spans="1:8" x14ac:dyDescent="0.3">
      <c r="A515" s="32">
        <v>514</v>
      </c>
      <c r="B515" s="88" t="s">
        <v>93</v>
      </c>
      <c r="C515" s="32" t="s">
        <v>18</v>
      </c>
      <c r="D515" s="33" t="s">
        <v>107</v>
      </c>
      <c r="E515" s="89">
        <v>5.7295645530939652</v>
      </c>
      <c r="F515" s="34">
        <v>5</v>
      </c>
      <c r="G515" s="69">
        <f t="shared" si="31"/>
        <v>2.5783040488922848E-3</v>
      </c>
      <c r="H515" s="8">
        <f t="shared" si="32"/>
        <v>9.0240641711229943E-3</v>
      </c>
    </row>
    <row r="516" spans="1:8" x14ac:dyDescent="0.3">
      <c r="A516" s="32">
        <v>515</v>
      </c>
      <c r="B516" s="88" t="s">
        <v>93</v>
      </c>
      <c r="C516" s="32" t="s">
        <v>18</v>
      </c>
      <c r="D516" s="33" t="s">
        <v>107</v>
      </c>
      <c r="E516" s="89">
        <v>5.0929462694168581</v>
      </c>
      <c r="F516" s="34">
        <v>7</v>
      </c>
      <c r="G516" s="69">
        <f t="shared" si="31"/>
        <v>2.0371785077667433E-3</v>
      </c>
      <c r="H516" s="8">
        <f t="shared" si="32"/>
        <v>9.9821746880570418E-3</v>
      </c>
    </row>
    <row r="517" spans="1:8" x14ac:dyDescent="0.3">
      <c r="A517" s="32">
        <v>516</v>
      </c>
      <c r="B517" s="88" t="s">
        <v>93</v>
      </c>
      <c r="C517" s="32" t="s">
        <v>18</v>
      </c>
      <c r="D517" s="33" t="s">
        <v>107</v>
      </c>
      <c r="E517" s="89">
        <v>5.0929462694168581</v>
      </c>
      <c r="F517" s="34">
        <v>6</v>
      </c>
      <c r="G517" s="69">
        <f t="shared" ref="G517:G531" si="33">((E517/100)^2)*0.7854</f>
        <v>2.0371785077667433E-3</v>
      </c>
      <c r="H517" s="8">
        <f t="shared" ref="H517:H531" si="34">((E517^2)*3.1416/40000)*F517*0.7</f>
        <v>8.5561497326203211E-3</v>
      </c>
    </row>
    <row r="518" spans="1:8" x14ac:dyDescent="0.3">
      <c r="A518" s="32">
        <v>517</v>
      </c>
      <c r="B518" s="88" t="s">
        <v>7</v>
      </c>
      <c r="C518" s="32" t="s">
        <v>8</v>
      </c>
      <c r="D518" s="33" t="s">
        <v>110</v>
      </c>
      <c r="E518" s="89">
        <v>7.9577285459638398</v>
      </c>
      <c r="F518" s="34">
        <v>8</v>
      </c>
      <c r="G518" s="69">
        <f t="shared" si="33"/>
        <v>4.9735803412273996E-3</v>
      </c>
      <c r="H518" s="8">
        <f t="shared" si="34"/>
        <v>2.7852049910873436E-2</v>
      </c>
    </row>
    <row r="519" spans="1:8" x14ac:dyDescent="0.3">
      <c r="A519" s="32">
        <v>518</v>
      </c>
      <c r="B519" s="88" t="s">
        <v>93</v>
      </c>
      <c r="C519" s="32" t="s">
        <v>18</v>
      </c>
      <c r="D519" s="33" t="s">
        <v>107</v>
      </c>
      <c r="E519" s="89">
        <v>5.7295645530939652</v>
      </c>
      <c r="F519" s="34">
        <v>8</v>
      </c>
      <c r="G519" s="69">
        <f t="shared" si="33"/>
        <v>2.5783040488922848E-3</v>
      </c>
      <c r="H519" s="8">
        <f t="shared" si="34"/>
        <v>1.4438502673796792E-2</v>
      </c>
    </row>
    <row r="520" spans="1:8" x14ac:dyDescent="0.3">
      <c r="A520" s="32">
        <v>519</v>
      </c>
      <c r="B520" s="88" t="s">
        <v>7</v>
      </c>
      <c r="C520" s="32" t="s">
        <v>8</v>
      </c>
      <c r="D520" s="33" t="s">
        <v>110</v>
      </c>
      <c r="E520" s="89">
        <v>8.9126559714795004</v>
      </c>
      <c r="F520" s="34">
        <v>7</v>
      </c>
      <c r="G520" s="69">
        <f t="shared" si="33"/>
        <v>6.2388591800356507E-3</v>
      </c>
      <c r="H520" s="8">
        <f t="shared" si="34"/>
        <v>3.0570409982174675E-2</v>
      </c>
    </row>
    <row r="521" spans="1:8" x14ac:dyDescent="0.3">
      <c r="A521" s="32">
        <v>520</v>
      </c>
      <c r="B521" s="88" t="s">
        <v>93</v>
      </c>
      <c r="C521" s="32" t="s">
        <v>18</v>
      </c>
      <c r="D521" s="33" t="s">
        <v>107</v>
      </c>
      <c r="E521" s="89">
        <v>7.6394194041252863</v>
      </c>
      <c r="F521" s="34">
        <v>6</v>
      </c>
      <c r="G521" s="69">
        <f t="shared" si="33"/>
        <v>4.5836516424751714E-3</v>
      </c>
      <c r="H521" s="8">
        <f t="shared" si="34"/>
        <v>1.925133689839572E-2</v>
      </c>
    </row>
    <row r="522" spans="1:8" x14ac:dyDescent="0.3">
      <c r="A522" s="32">
        <v>521</v>
      </c>
      <c r="B522" s="88" t="s">
        <v>93</v>
      </c>
      <c r="C522" s="32" t="s">
        <v>18</v>
      </c>
      <c r="D522" s="33" t="s">
        <v>107</v>
      </c>
      <c r="E522" s="89">
        <v>4.4563279857397502</v>
      </c>
      <c r="F522" s="34">
        <v>6</v>
      </c>
      <c r="G522" s="69">
        <f t="shared" si="33"/>
        <v>1.5597147950089127E-3</v>
      </c>
      <c r="H522" s="8">
        <f t="shared" si="34"/>
        <v>6.5508021390374314E-3</v>
      </c>
    </row>
    <row r="523" spans="1:8" x14ac:dyDescent="0.3">
      <c r="A523" s="32">
        <v>522</v>
      </c>
      <c r="B523" s="88" t="s">
        <v>93</v>
      </c>
      <c r="C523" s="32" t="s">
        <v>18</v>
      </c>
      <c r="D523" s="33" t="s">
        <v>107</v>
      </c>
      <c r="E523" s="89">
        <v>4.4563279857397502</v>
      </c>
      <c r="F523" s="34">
        <v>6</v>
      </c>
      <c r="G523" s="69">
        <f t="shared" si="33"/>
        <v>1.5597147950089127E-3</v>
      </c>
      <c r="H523" s="8">
        <f t="shared" si="34"/>
        <v>6.5508021390374314E-3</v>
      </c>
    </row>
    <row r="524" spans="1:8" x14ac:dyDescent="0.3">
      <c r="A524" s="32">
        <v>523</v>
      </c>
      <c r="B524" s="88" t="s">
        <v>93</v>
      </c>
      <c r="C524" s="32" t="s">
        <v>18</v>
      </c>
      <c r="D524" s="33" t="s">
        <v>107</v>
      </c>
      <c r="E524" s="89">
        <v>4.4563279857397502</v>
      </c>
      <c r="F524" s="34">
        <v>6</v>
      </c>
      <c r="G524" s="69">
        <f t="shared" si="33"/>
        <v>1.5597147950089127E-3</v>
      </c>
      <c r="H524" s="8">
        <f t="shared" si="34"/>
        <v>6.5508021390374314E-3</v>
      </c>
    </row>
    <row r="525" spans="1:8" x14ac:dyDescent="0.3">
      <c r="A525" s="32">
        <v>524</v>
      </c>
      <c r="B525" s="88" t="s">
        <v>93</v>
      </c>
      <c r="C525" s="32" t="s">
        <v>18</v>
      </c>
      <c r="D525" s="33" t="s">
        <v>107</v>
      </c>
      <c r="E525" s="89">
        <v>4.4563279857397502</v>
      </c>
      <c r="F525" s="34">
        <v>6</v>
      </c>
      <c r="G525" s="69">
        <f t="shared" si="33"/>
        <v>1.5597147950089127E-3</v>
      </c>
      <c r="H525" s="8">
        <f t="shared" si="34"/>
        <v>6.5508021390374314E-3</v>
      </c>
    </row>
    <row r="526" spans="1:8" x14ac:dyDescent="0.3">
      <c r="A526" s="32">
        <v>525</v>
      </c>
      <c r="B526" s="88" t="s">
        <v>93</v>
      </c>
      <c r="C526" s="32" t="s">
        <v>18</v>
      </c>
      <c r="D526" s="33" t="s">
        <v>107</v>
      </c>
      <c r="E526" s="89">
        <v>4.4563279857397502</v>
      </c>
      <c r="F526" s="34">
        <v>6</v>
      </c>
      <c r="G526" s="69">
        <f t="shared" si="33"/>
        <v>1.5597147950089127E-3</v>
      </c>
      <c r="H526" s="8">
        <f t="shared" si="34"/>
        <v>6.5508021390374314E-3</v>
      </c>
    </row>
    <row r="527" spans="1:8" x14ac:dyDescent="0.3">
      <c r="A527" s="32">
        <v>526</v>
      </c>
      <c r="B527" s="88" t="s">
        <v>93</v>
      </c>
      <c r="C527" s="32" t="s">
        <v>18</v>
      </c>
      <c r="D527" s="33" t="s">
        <v>107</v>
      </c>
      <c r="E527" s="89">
        <v>4.4563279857397502</v>
      </c>
      <c r="F527" s="34">
        <v>6</v>
      </c>
      <c r="G527" s="69">
        <f t="shared" si="33"/>
        <v>1.5597147950089127E-3</v>
      </c>
      <c r="H527" s="8">
        <f t="shared" si="34"/>
        <v>6.5508021390374314E-3</v>
      </c>
    </row>
    <row r="528" spans="1:8" x14ac:dyDescent="0.3">
      <c r="A528" s="32">
        <v>527</v>
      </c>
      <c r="B528" s="88" t="s">
        <v>93</v>
      </c>
      <c r="C528" s="32" t="s">
        <v>18</v>
      </c>
      <c r="D528" s="33" t="s">
        <v>107</v>
      </c>
      <c r="E528" s="89">
        <v>4.4563279857397502</v>
      </c>
      <c r="F528" s="34">
        <v>6</v>
      </c>
      <c r="G528" s="69">
        <f t="shared" si="33"/>
        <v>1.5597147950089127E-3</v>
      </c>
      <c r="H528" s="8">
        <f t="shared" si="34"/>
        <v>6.5508021390374314E-3</v>
      </c>
    </row>
    <row r="529" spans="1:20" x14ac:dyDescent="0.3">
      <c r="A529" s="32">
        <v>528</v>
      </c>
      <c r="B529" s="88" t="s">
        <v>93</v>
      </c>
      <c r="C529" s="32" t="s">
        <v>18</v>
      </c>
      <c r="D529" s="33" t="s">
        <v>107</v>
      </c>
      <c r="E529" s="89">
        <v>4.4563279857397502</v>
      </c>
      <c r="F529" s="34">
        <v>6</v>
      </c>
      <c r="G529" s="69">
        <f t="shared" si="33"/>
        <v>1.5597147950089127E-3</v>
      </c>
      <c r="H529" s="8">
        <f t="shared" si="34"/>
        <v>6.5508021390374314E-3</v>
      </c>
    </row>
    <row r="530" spans="1:20" x14ac:dyDescent="0.3">
      <c r="A530" s="32">
        <v>529</v>
      </c>
      <c r="B530" s="88" t="s">
        <v>93</v>
      </c>
      <c r="C530" s="32" t="s">
        <v>18</v>
      </c>
      <c r="D530" s="33" t="s">
        <v>107</v>
      </c>
      <c r="E530" s="89">
        <v>4.4563279857397502</v>
      </c>
      <c r="F530" s="34">
        <v>4</v>
      </c>
      <c r="G530" s="69">
        <f t="shared" si="33"/>
        <v>1.5597147950089127E-3</v>
      </c>
      <c r="H530" s="8">
        <f t="shared" si="34"/>
        <v>4.3672014260249543E-3</v>
      </c>
    </row>
    <row r="531" spans="1:20" x14ac:dyDescent="0.3">
      <c r="A531" s="32">
        <v>530</v>
      </c>
      <c r="B531" s="88" t="s">
        <v>93</v>
      </c>
      <c r="C531" s="32" t="s">
        <v>18</v>
      </c>
      <c r="D531" s="33" t="s">
        <v>107</v>
      </c>
      <c r="E531" s="89">
        <v>5.7295645530939652</v>
      </c>
      <c r="F531" s="34">
        <v>4</v>
      </c>
      <c r="G531" s="69">
        <f t="shared" si="33"/>
        <v>2.5783040488922848E-3</v>
      </c>
      <c r="H531" s="8">
        <f t="shared" si="34"/>
        <v>7.2192513368983958E-3</v>
      </c>
    </row>
    <row r="532" spans="1:20" x14ac:dyDescent="0.3">
      <c r="A532" s="32"/>
      <c r="B532" s="32"/>
      <c r="C532" s="32"/>
      <c r="D532" s="32"/>
      <c r="E532" s="34"/>
      <c r="F532" s="34"/>
      <c r="G532" s="34">
        <f>SUBTOTAL(9,G2:G531)</f>
        <v>3.9253893201225227</v>
      </c>
      <c r="H532" s="34">
        <f>SUBTOTAL(9,H2:H531)</f>
        <v>23.281582553475985</v>
      </c>
    </row>
    <row r="533" spans="1:20" ht="15.6" x14ac:dyDescent="0.3">
      <c r="K533" s="205" t="s">
        <v>71</v>
      </c>
      <c r="L533" s="206"/>
      <c r="M533" s="206"/>
      <c r="N533" s="206"/>
      <c r="O533" s="206"/>
      <c r="P533" s="206"/>
      <c r="Q533" s="206"/>
      <c r="R533" s="206"/>
      <c r="S533" s="206"/>
      <c r="T533" s="207"/>
    </row>
    <row r="534" spans="1:20" ht="31.2" x14ac:dyDescent="0.3">
      <c r="J534" s="92" t="s">
        <v>141</v>
      </c>
      <c r="K534" s="92" t="s">
        <v>3</v>
      </c>
      <c r="L534" s="92" t="s">
        <v>147</v>
      </c>
      <c r="M534" s="93" t="s">
        <v>56</v>
      </c>
      <c r="N534" s="93" t="s">
        <v>51</v>
      </c>
      <c r="O534" s="93" t="s">
        <v>52</v>
      </c>
      <c r="P534" s="94" t="s">
        <v>57</v>
      </c>
      <c r="Q534" s="94" t="s">
        <v>58</v>
      </c>
      <c r="R534" s="94" t="s">
        <v>130</v>
      </c>
      <c r="S534" s="94" t="s">
        <v>59</v>
      </c>
      <c r="T534" s="94" t="s">
        <v>60</v>
      </c>
    </row>
    <row r="535" spans="1:20" ht="31.2" x14ac:dyDescent="0.3">
      <c r="J535" s="101" t="s">
        <v>138</v>
      </c>
      <c r="K535" s="101" t="s">
        <v>18</v>
      </c>
      <c r="L535" s="186" t="s">
        <v>183</v>
      </c>
      <c r="M535" s="184">
        <v>422</v>
      </c>
      <c r="N535" s="89">
        <v>1.5051231057602781</v>
      </c>
      <c r="O535" s="89">
        <v>6.8459865196078535</v>
      </c>
      <c r="P535" s="136">
        <f t="shared" ref="P535:P541" si="35">+M535/500</f>
        <v>0.84399999999999997</v>
      </c>
      <c r="Q535" s="137">
        <f t="shared" ref="Q535:Q541" si="36">+M535/$M$542*100</f>
        <v>79.622641509433961</v>
      </c>
      <c r="R535" s="137">
        <f t="shared" ref="R535:R541" si="37">0.142857142857143*100</f>
        <v>14.285714285714285</v>
      </c>
      <c r="S535" s="137">
        <f t="shared" ref="S535:S541" si="38">+N535/$N$542*100</f>
        <v>38.343282233042437</v>
      </c>
      <c r="T535" s="137">
        <f t="shared" ref="T535:T541" si="39">+Q535+S535+R535</f>
        <v>132.25163802819068</v>
      </c>
    </row>
    <row r="536" spans="1:20" ht="28.8" x14ac:dyDescent="0.3">
      <c r="J536" s="101" t="s">
        <v>139</v>
      </c>
      <c r="K536" s="101" t="s">
        <v>68</v>
      </c>
      <c r="L536" s="183" t="s">
        <v>172</v>
      </c>
      <c r="M536" s="184">
        <v>84</v>
      </c>
      <c r="N536" s="89">
        <v>1.2828229535556706</v>
      </c>
      <c r="O536" s="89">
        <v>7.7139315953654206</v>
      </c>
      <c r="P536" s="136">
        <f t="shared" si="35"/>
        <v>0.16800000000000001</v>
      </c>
      <c r="Q536" s="137">
        <f t="shared" si="36"/>
        <v>15.849056603773585</v>
      </c>
      <c r="R536" s="137">
        <f t="shared" si="37"/>
        <v>14.285714285714285</v>
      </c>
      <c r="S536" s="137">
        <f t="shared" si="38"/>
        <v>32.680145813298225</v>
      </c>
      <c r="T536" s="137">
        <f t="shared" si="39"/>
        <v>62.814916702786093</v>
      </c>
    </row>
    <row r="537" spans="1:20" ht="15.6" x14ac:dyDescent="0.3">
      <c r="J537" s="95" t="s">
        <v>139</v>
      </c>
      <c r="K537" s="98" t="s">
        <v>8</v>
      </c>
      <c r="L537" s="187" t="s">
        <v>168</v>
      </c>
      <c r="M537" s="184">
        <v>11</v>
      </c>
      <c r="N537" s="89">
        <v>0.40443469214728223</v>
      </c>
      <c r="O537" s="89">
        <v>1.8838792335115864</v>
      </c>
      <c r="P537" s="136">
        <f t="shared" si="35"/>
        <v>2.1999999999999999E-2</v>
      </c>
      <c r="Q537" s="137">
        <f t="shared" si="36"/>
        <v>2.0754716981132075</v>
      </c>
      <c r="R537" s="137">
        <f t="shared" si="37"/>
        <v>14.285714285714285</v>
      </c>
      <c r="S537" s="137">
        <f t="shared" si="38"/>
        <v>10.303046632191387</v>
      </c>
      <c r="T537" s="137">
        <f t="shared" si="39"/>
        <v>26.664232616018879</v>
      </c>
    </row>
    <row r="538" spans="1:20" ht="15.6" x14ac:dyDescent="0.3">
      <c r="J538" s="95" t="s">
        <v>149</v>
      </c>
      <c r="K538" s="98" t="s">
        <v>101</v>
      </c>
      <c r="L538" s="186" t="s">
        <v>182</v>
      </c>
      <c r="M538" s="184">
        <v>4</v>
      </c>
      <c r="N538" s="89">
        <v>0.44244867251812942</v>
      </c>
      <c r="O538" s="89">
        <v>4.430147058823529</v>
      </c>
      <c r="P538" s="136">
        <f t="shared" si="35"/>
        <v>8.0000000000000002E-3</v>
      </c>
      <c r="Q538" s="137">
        <f t="shared" si="36"/>
        <v>0.75471698113207553</v>
      </c>
      <c r="R538" s="137">
        <f t="shared" si="37"/>
        <v>14.285714285714285</v>
      </c>
      <c r="S538" s="137">
        <f t="shared" si="38"/>
        <v>11.271459629495329</v>
      </c>
      <c r="T538" s="137">
        <f t="shared" si="39"/>
        <v>26.311890896341687</v>
      </c>
    </row>
    <row r="539" spans="1:20" ht="15.6" x14ac:dyDescent="0.3">
      <c r="J539" s="95" t="s">
        <v>148</v>
      </c>
      <c r="K539" s="98" t="s">
        <v>29</v>
      </c>
      <c r="L539" s="186" t="s">
        <v>180</v>
      </c>
      <c r="M539" s="184">
        <v>2</v>
      </c>
      <c r="N539" s="89">
        <v>0.16074574073500386</v>
      </c>
      <c r="O539" s="89">
        <v>1.6655525846702319</v>
      </c>
      <c r="P539" s="136">
        <f t="shared" si="35"/>
        <v>4.0000000000000001E-3</v>
      </c>
      <c r="Q539" s="137">
        <f t="shared" si="36"/>
        <v>0.37735849056603776</v>
      </c>
      <c r="R539" s="137">
        <f t="shared" si="37"/>
        <v>14.285714285714285</v>
      </c>
      <c r="S539" s="137">
        <f t="shared" si="38"/>
        <v>4.0950266999245626</v>
      </c>
      <c r="T539" s="137">
        <f t="shared" si="39"/>
        <v>18.758099476204883</v>
      </c>
    </row>
    <row r="540" spans="1:20" ht="15.6" customHeight="1" x14ac:dyDescent="0.3">
      <c r="J540" s="95" t="s">
        <v>134</v>
      </c>
      <c r="K540" s="95" t="s">
        <v>11</v>
      </c>
      <c r="L540" s="186" t="s">
        <v>179</v>
      </c>
      <c r="M540" s="184">
        <v>5</v>
      </c>
      <c r="N540" s="89">
        <v>7.5470937496069312E-2</v>
      </c>
      <c r="O540" s="89">
        <v>0.31066844919786091</v>
      </c>
      <c r="P540" s="136">
        <f t="shared" si="35"/>
        <v>0.01</v>
      </c>
      <c r="Q540" s="137">
        <f t="shared" si="36"/>
        <v>0.94339622641509435</v>
      </c>
      <c r="R540" s="137">
        <f t="shared" si="37"/>
        <v>14.285714285714285</v>
      </c>
      <c r="S540" s="137">
        <f t="shared" si="38"/>
        <v>1.9226357270904781</v>
      </c>
      <c r="T540" s="137">
        <f t="shared" si="39"/>
        <v>17.151746239219857</v>
      </c>
    </row>
    <row r="541" spans="1:20" ht="15.6" customHeight="1" x14ac:dyDescent="0.3">
      <c r="J541" s="95" t="s">
        <v>136</v>
      </c>
      <c r="K541" s="98" t="s">
        <v>184</v>
      </c>
      <c r="L541" s="186" t="s">
        <v>181</v>
      </c>
      <c r="M541" s="184">
        <v>2</v>
      </c>
      <c r="N541" s="89">
        <v>5.4343217910072301E-2</v>
      </c>
      <c r="O541" s="89">
        <v>0.43141711229946539</v>
      </c>
      <c r="P541" s="136">
        <f t="shared" si="35"/>
        <v>4.0000000000000001E-3</v>
      </c>
      <c r="Q541" s="137">
        <f t="shared" si="36"/>
        <v>0.37735849056603776</v>
      </c>
      <c r="R541" s="137">
        <f t="shared" si="37"/>
        <v>14.285714285714285</v>
      </c>
      <c r="S541" s="137">
        <f t="shared" si="38"/>
        <v>1.3844032649575846</v>
      </c>
      <c r="T541" s="137">
        <f t="shared" si="39"/>
        <v>16.047476041237907</v>
      </c>
    </row>
    <row r="542" spans="1:20" ht="15.6" x14ac:dyDescent="0.3">
      <c r="J542" s="103" t="s">
        <v>61</v>
      </c>
      <c r="K542" s="103"/>
      <c r="L542" s="185"/>
      <c r="M542" s="104">
        <f t="shared" ref="M542:T542" si="40">SUM(M535:M541)</f>
        <v>530</v>
      </c>
      <c r="N542" s="104">
        <f t="shared" si="40"/>
        <v>3.9253893201225059</v>
      </c>
      <c r="O542" s="104">
        <f t="shared" si="40"/>
        <v>23.281582553475946</v>
      </c>
      <c r="P542" s="104">
        <f t="shared" si="40"/>
        <v>1.06</v>
      </c>
      <c r="Q542" s="104">
        <f t="shared" si="40"/>
        <v>100</v>
      </c>
      <c r="R542" s="104">
        <f t="shared" si="40"/>
        <v>99.999999999999972</v>
      </c>
      <c r="S542" s="104">
        <f t="shared" si="40"/>
        <v>99.999999999999986</v>
      </c>
      <c r="T542" s="104">
        <f t="shared" si="40"/>
        <v>300</v>
      </c>
    </row>
    <row r="546" spans="12:14" ht="28.8" x14ac:dyDescent="0.3">
      <c r="L546" s="92" t="s">
        <v>147</v>
      </c>
      <c r="M546" s="170" t="s">
        <v>143</v>
      </c>
      <c r="N546" s="170" t="s">
        <v>159</v>
      </c>
    </row>
    <row r="547" spans="12:14" ht="15.6" x14ac:dyDescent="0.3">
      <c r="L547" s="96" t="s">
        <v>98</v>
      </c>
      <c r="M547" s="97">
        <v>422</v>
      </c>
      <c r="N547" s="171">
        <f t="shared" ref="N547:N553" si="41">+M547/$M$554</f>
        <v>0.79622641509433967</v>
      </c>
    </row>
    <row r="548" spans="12:14" ht="31.2" x14ac:dyDescent="0.3">
      <c r="L548" s="102" t="s">
        <v>66</v>
      </c>
      <c r="M548" s="97">
        <v>84</v>
      </c>
      <c r="N548" s="171">
        <f t="shared" si="41"/>
        <v>0.15849056603773584</v>
      </c>
    </row>
    <row r="549" spans="12:14" ht="15.6" x14ac:dyDescent="0.3">
      <c r="L549" s="99" t="s">
        <v>63</v>
      </c>
      <c r="M549" s="97">
        <v>11</v>
      </c>
      <c r="N549" s="171">
        <f t="shared" si="41"/>
        <v>2.0754716981132074E-2</v>
      </c>
    </row>
    <row r="550" spans="12:14" ht="15.6" x14ac:dyDescent="0.3">
      <c r="L550" s="96" t="s">
        <v>97</v>
      </c>
      <c r="M550" s="97">
        <v>5</v>
      </c>
      <c r="N550" s="171">
        <f t="shared" si="41"/>
        <v>9.433962264150943E-3</v>
      </c>
    </row>
    <row r="551" spans="12:14" ht="15.6" x14ac:dyDescent="0.3">
      <c r="L551" s="100" t="s">
        <v>177</v>
      </c>
      <c r="M551" s="97">
        <v>4</v>
      </c>
      <c r="N551" s="171">
        <f t="shared" si="41"/>
        <v>7.5471698113207548E-3</v>
      </c>
    </row>
    <row r="552" spans="12:14" ht="15.6" x14ac:dyDescent="0.3">
      <c r="L552" s="100" t="s">
        <v>178</v>
      </c>
      <c r="M552" s="97">
        <v>2</v>
      </c>
      <c r="N552" s="172">
        <f t="shared" si="41"/>
        <v>3.7735849056603774E-3</v>
      </c>
    </row>
    <row r="553" spans="12:14" ht="15.6" x14ac:dyDescent="0.3">
      <c r="L553" s="100" t="s">
        <v>100</v>
      </c>
      <c r="M553" s="97">
        <v>2</v>
      </c>
      <c r="N553" s="172">
        <f t="shared" si="41"/>
        <v>3.7735849056603774E-3</v>
      </c>
    </row>
    <row r="554" spans="12:14" x14ac:dyDescent="0.3">
      <c r="M554">
        <f>SUM(M547:M553)</f>
        <v>530</v>
      </c>
      <c r="N554">
        <f>SUM(N547:N553)</f>
        <v>1</v>
      </c>
    </row>
    <row r="557" spans="12:14" ht="31.2" x14ac:dyDescent="0.3">
      <c r="L557" s="92" t="s">
        <v>147</v>
      </c>
      <c r="M557" s="93" t="s">
        <v>51</v>
      </c>
      <c r="N557" s="93" t="s">
        <v>52</v>
      </c>
    </row>
    <row r="558" spans="12:14" ht="31.2" x14ac:dyDescent="0.3">
      <c r="L558" s="102" t="s">
        <v>66</v>
      </c>
      <c r="M558" s="89">
        <v>1.2828229535556706</v>
      </c>
      <c r="N558" s="89">
        <v>7.7139315953654206</v>
      </c>
    </row>
    <row r="559" spans="12:14" x14ac:dyDescent="0.3">
      <c r="L559" s="96" t="s">
        <v>98</v>
      </c>
      <c r="M559" s="89">
        <v>1.5051231057602781</v>
      </c>
      <c r="N559" s="89">
        <v>6.8459865196078535</v>
      </c>
    </row>
    <row r="560" spans="12:14" x14ac:dyDescent="0.3">
      <c r="L560" s="100" t="s">
        <v>112</v>
      </c>
      <c r="M560" s="89">
        <v>0.44244867251812942</v>
      </c>
      <c r="N560" s="89">
        <v>4.430147058823529</v>
      </c>
    </row>
    <row r="561" spans="12:14" x14ac:dyDescent="0.3">
      <c r="L561" s="99" t="s">
        <v>109</v>
      </c>
      <c r="M561" s="89">
        <v>0.40443469214728223</v>
      </c>
      <c r="N561" s="89">
        <v>1.8838792335115864</v>
      </c>
    </row>
    <row r="562" spans="12:14" x14ac:dyDescent="0.3">
      <c r="L562" s="100" t="s">
        <v>114</v>
      </c>
      <c r="M562" s="89">
        <v>0.16074574073500386</v>
      </c>
      <c r="N562" s="89">
        <v>1.6655525846702319</v>
      </c>
    </row>
    <row r="563" spans="12:14" x14ac:dyDescent="0.3">
      <c r="L563" s="100" t="s">
        <v>106</v>
      </c>
      <c r="M563" s="89">
        <v>5.4343217910072301E-2</v>
      </c>
      <c r="N563" s="89">
        <v>0.431417112299465</v>
      </c>
    </row>
    <row r="564" spans="12:14" x14ac:dyDescent="0.3">
      <c r="L564" s="96" t="s">
        <v>97</v>
      </c>
      <c r="M564" s="89">
        <v>7.5470937496069312E-2</v>
      </c>
      <c r="N564" s="89">
        <v>0.31066844919786091</v>
      </c>
    </row>
    <row r="565" spans="12:14" ht="15.6" x14ac:dyDescent="0.3">
      <c r="M565" s="104"/>
      <c r="N565" s="104"/>
    </row>
    <row r="570" spans="12:14" ht="15.6" x14ac:dyDescent="0.3">
      <c r="L570" s="92" t="s">
        <v>147</v>
      </c>
      <c r="M570" s="94" t="s">
        <v>60</v>
      </c>
    </row>
    <row r="571" spans="12:14" x14ac:dyDescent="0.3">
      <c r="L571" s="96" t="s">
        <v>98</v>
      </c>
      <c r="M571" s="137">
        <v>132.25163802819068</v>
      </c>
    </row>
    <row r="572" spans="12:14" ht="31.2" x14ac:dyDescent="0.3">
      <c r="L572" s="102" t="s">
        <v>66</v>
      </c>
      <c r="M572" s="137">
        <v>62.814916702786093</v>
      </c>
    </row>
    <row r="573" spans="12:14" x14ac:dyDescent="0.3">
      <c r="L573" s="99" t="s">
        <v>109</v>
      </c>
      <c r="M573" s="137">
        <v>26.664232616018879</v>
      </c>
    </row>
    <row r="574" spans="12:14" x14ac:dyDescent="0.3">
      <c r="L574" s="100" t="s">
        <v>112</v>
      </c>
      <c r="M574" s="137">
        <v>26.311890896341687</v>
      </c>
    </row>
    <row r="575" spans="12:14" x14ac:dyDescent="0.3">
      <c r="L575" s="100" t="s">
        <v>114</v>
      </c>
      <c r="M575" s="137">
        <v>18.758099476204883</v>
      </c>
    </row>
    <row r="576" spans="12:14" x14ac:dyDescent="0.3">
      <c r="L576" s="96" t="s">
        <v>97</v>
      </c>
      <c r="M576" s="137">
        <v>17.151746239219857</v>
      </c>
    </row>
    <row r="577" spans="12:13" x14ac:dyDescent="0.3">
      <c r="L577" s="100" t="s">
        <v>106</v>
      </c>
      <c r="M577" s="137">
        <v>16.047476041237907</v>
      </c>
    </row>
  </sheetData>
  <autoFilter ref="A1:H531" xr:uid="{A24DDF65-0951-42FE-A111-66D52FAF4A87}"/>
  <sortState xmlns:xlrd2="http://schemas.microsoft.com/office/spreadsheetml/2017/richdata2" ref="J535:T541">
    <sortCondition descending="1" ref="T541"/>
  </sortState>
  <mergeCells count="3">
    <mergeCell ref="J3:J4"/>
    <mergeCell ref="J5:K5"/>
    <mergeCell ref="K533:T53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4477A-EE0E-4609-B3BE-750DF0437B35}">
  <dimension ref="A1:S862"/>
  <sheetViews>
    <sheetView zoomScale="70" zoomScaleNormal="70" workbookViewId="0">
      <selection activeCell="K21" sqref="K21"/>
    </sheetView>
  </sheetViews>
  <sheetFormatPr baseColWidth="10" defaultRowHeight="14.4" x14ac:dyDescent="0.3"/>
  <cols>
    <col min="2" max="2" width="14.21875" bestFit="1" customWidth="1"/>
    <col min="3" max="3" width="34" customWidth="1"/>
    <col min="4" max="7" width="11.5546875" style="38"/>
    <col min="9" max="9" width="14.21875" bestFit="1" customWidth="1"/>
    <col min="10" max="10" width="23.21875" bestFit="1" customWidth="1"/>
    <col min="11" max="11" width="22.77734375" bestFit="1" customWidth="1"/>
    <col min="12" max="12" width="18.88671875" bestFit="1" customWidth="1"/>
    <col min="13" max="13" width="11" bestFit="1" customWidth="1"/>
    <col min="14" max="14" width="12" bestFit="1" customWidth="1"/>
    <col min="15" max="15" width="7" bestFit="1" customWidth="1"/>
    <col min="16" max="18" width="9" bestFit="1" customWidth="1"/>
  </cols>
  <sheetData>
    <row r="1" spans="1:19" ht="15" customHeight="1" x14ac:dyDescent="0.3">
      <c r="B1" s="44" t="s">
        <v>103</v>
      </c>
      <c r="C1" s="44" t="s">
        <v>54</v>
      </c>
      <c r="D1" s="112" t="s">
        <v>73</v>
      </c>
      <c r="E1" s="112" t="s">
        <v>104</v>
      </c>
      <c r="F1" s="81" t="s">
        <v>115</v>
      </c>
      <c r="G1" s="21" t="s">
        <v>52</v>
      </c>
      <c r="I1" s="35" t="s">
        <v>150</v>
      </c>
      <c r="J1" s="35" t="s">
        <v>122</v>
      </c>
      <c r="K1" s="35" t="s">
        <v>119</v>
      </c>
      <c r="L1" s="35" t="s">
        <v>120</v>
      </c>
      <c r="M1" s="35" t="s">
        <v>115</v>
      </c>
      <c r="N1" s="35" t="s">
        <v>121</v>
      </c>
      <c r="O1" s="21" t="s">
        <v>57</v>
      </c>
      <c r="P1" s="21" t="s">
        <v>58</v>
      </c>
      <c r="Q1" s="21" t="s">
        <v>130</v>
      </c>
      <c r="R1" s="21" t="s">
        <v>59</v>
      </c>
      <c r="S1" s="21" t="s">
        <v>60</v>
      </c>
    </row>
    <row r="2" spans="1:19" x14ac:dyDescent="0.3">
      <c r="A2">
        <v>1</v>
      </c>
      <c r="B2" s="5" t="s">
        <v>8</v>
      </c>
      <c r="C2" s="9" t="s">
        <v>66</v>
      </c>
      <c r="D2" s="113">
        <v>60</v>
      </c>
      <c r="E2" s="113">
        <v>9</v>
      </c>
      <c r="F2" s="7">
        <f t="shared" ref="F2:F65" si="0">((D2/100)^2)*0.7854</f>
        <v>0.282744</v>
      </c>
      <c r="G2" s="8">
        <f t="shared" ref="G2:G65" si="1">((D2^2)*3.1416/40000)*E2*0.7</f>
        <v>1.7812872</v>
      </c>
      <c r="I2" s="5" t="s">
        <v>134</v>
      </c>
      <c r="J2" s="5" t="s">
        <v>11</v>
      </c>
      <c r="K2" s="9" t="s">
        <v>97</v>
      </c>
      <c r="L2" s="154">
        <v>13</v>
      </c>
      <c r="M2" s="167">
        <v>0.36131262533740777</v>
      </c>
      <c r="N2" s="167">
        <v>2.113959432342245</v>
      </c>
      <c r="O2" s="89">
        <f>+L2/5000</f>
        <v>2.5999999999999999E-3</v>
      </c>
      <c r="P2" s="89">
        <f>L2/$L$13*100</f>
        <v>1.5606242496998799</v>
      </c>
      <c r="Q2" s="155">
        <f>0.125*100</f>
        <v>12.5</v>
      </c>
      <c r="R2" s="89">
        <f>M2/$M$13*100</f>
        <v>4.2622928272342566</v>
      </c>
      <c r="S2" s="89">
        <f>P2+R2+Q2</f>
        <v>18.322917076934136</v>
      </c>
    </row>
    <row r="3" spans="1:19" x14ac:dyDescent="0.3">
      <c r="A3">
        <v>2</v>
      </c>
      <c r="B3" s="5" t="s">
        <v>8</v>
      </c>
      <c r="C3" s="9" t="s">
        <v>66</v>
      </c>
      <c r="D3" s="113">
        <v>14</v>
      </c>
      <c r="E3" s="113">
        <v>15</v>
      </c>
      <c r="F3" s="7">
        <f t="shared" si="0"/>
        <v>1.5393840000000002E-2</v>
      </c>
      <c r="G3" s="8">
        <f t="shared" si="1"/>
        <v>0.16163532</v>
      </c>
      <c r="I3" s="5" t="s">
        <v>148</v>
      </c>
      <c r="J3" s="5" t="s">
        <v>29</v>
      </c>
      <c r="K3" s="9" t="s">
        <v>114</v>
      </c>
      <c r="L3" s="154">
        <v>2</v>
      </c>
      <c r="M3" s="167">
        <v>3.1830914183855362E-3</v>
      </c>
      <c r="N3" s="167">
        <v>1.6221033868092691E-2</v>
      </c>
      <c r="O3" s="89">
        <f t="shared" ref="O3:O12" si="2">+L3/5000</f>
        <v>4.0000000000000002E-4</v>
      </c>
      <c r="P3" s="89">
        <f t="shared" ref="P3:P12" si="3">L3/$L$13*100</f>
        <v>0.24009603841536614</v>
      </c>
      <c r="Q3" s="155">
        <f>0.0625*100</f>
        <v>6.25</v>
      </c>
      <c r="R3" s="89">
        <f t="shared" ref="R3:R12" si="4">M3/$M$13*100</f>
        <v>3.7549940881102473E-2</v>
      </c>
      <c r="S3" s="89">
        <f t="shared" ref="S3:S12" si="5">P3+R3+Q3</f>
        <v>6.5276459792964685</v>
      </c>
    </row>
    <row r="4" spans="1:19" x14ac:dyDescent="0.3">
      <c r="A4">
        <v>3</v>
      </c>
      <c r="B4" s="5" t="s">
        <v>11</v>
      </c>
      <c r="C4" s="9" t="s">
        <v>97</v>
      </c>
      <c r="D4" s="113">
        <v>17</v>
      </c>
      <c r="E4" s="113">
        <v>12</v>
      </c>
      <c r="F4" s="7">
        <f>((D4/100)^2)*0.7854</f>
        <v>2.2698060000000003E-2</v>
      </c>
      <c r="G4" s="8">
        <f t="shared" si="1"/>
        <v>0.19066370399999999</v>
      </c>
      <c r="I4" s="5" t="s">
        <v>139</v>
      </c>
      <c r="J4" s="5" t="s">
        <v>8</v>
      </c>
      <c r="K4" s="9" t="s">
        <v>109</v>
      </c>
      <c r="L4" s="34">
        <v>32</v>
      </c>
      <c r="M4" s="167">
        <v>1.5080752588549264</v>
      </c>
      <c r="N4" s="167">
        <v>8.3852517333689836</v>
      </c>
      <c r="O4" s="89">
        <f t="shared" si="2"/>
        <v>6.4000000000000003E-3</v>
      </c>
      <c r="P4" s="89">
        <f t="shared" si="3"/>
        <v>3.8415366146458583</v>
      </c>
      <c r="Q4" s="155">
        <f>0.125*100</f>
        <v>12.5</v>
      </c>
      <c r="R4" s="89">
        <f t="shared" si="4"/>
        <v>17.7902954615666</v>
      </c>
      <c r="S4" s="89">
        <f t="shared" si="5"/>
        <v>34.131832076212461</v>
      </c>
    </row>
    <row r="5" spans="1:19" x14ac:dyDescent="0.3">
      <c r="A5">
        <v>4</v>
      </c>
      <c r="B5" s="5" t="s">
        <v>11</v>
      </c>
      <c r="C5" s="9" t="s">
        <v>97</v>
      </c>
      <c r="D5" s="113">
        <v>12</v>
      </c>
      <c r="E5" s="113">
        <v>20</v>
      </c>
      <c r="F5" s="7">
        <f t="shared" si="0"/>
        <v>1.130976E-2</v>
      </c>
      <c r="G5" s="8">
        <f t="shared" si="1"/>
        <v>0.15833664</v>
      </c>
      <c r="I5" s="5" t="s">
        <v>134</v>
      </c>
      <c r="J5" s="5" t="s">
        <v>24</v>
      </c>
      <c r="K5" s="9" t="s">
        <v>64</v>
      </c>
      <c r="L5" s="34">
        <v>2</v>
      </c>
      <c r="M5" s="167">
        <v>1.9163760000000002E-2</v>
      </c>
      <c r="N5" s="167">
        <v>7.8068759999999987E-2</v>
      </c>
      <c r="O5" s="89">
        <f t="shared" si="2"/>
        <v>4.0000000000000002E-4</v>
      </c>
      <c r="P5" s="89">
        <f t="shared" si="3"/>
        <v>0.24009603841536614</v>
      </c>
      <c r="Q5" s="155">
        <f t="shared" ref="Q5:Q11" si="6">+Q3</f>
        <v>6.25</v>
      </c>
      <c r="R5" s="89">
        <f t="shared" si="4"/>
        <v>0.22606892497753533</v>
      </c>
      <c r="S5" s="89">
        <f t="shared" si="5"/>
        <v>6.7161649633929015</v>
      </c>
    </row>
    <row r="6" spans="1:19" x14ac:dyDescent="0.3">
      <c r="A6">
        <v>5</v>
      </c>
      <c r="B6" s="5" t="s">
        <v>14</v>
      </c>
      <c r="C6" s="9" t="s">
        <v>67</v>
      </c>
      <c r="D6" s="113">
        <v>12</v>
      </c>
      <c r="E6" s="113">
        <v>8</v>
      </c>
      <c r="F6" s="7">
        <f t="shared" si="0"/>
        <v>1.130976E-2</v>
      </c>
      <c r="G6" s="8">
        <f t="shared" si="1"/>
        <v>6.3334656000000003E-2</v>
      </c>
      <c r="I6" s="5" t="s">
        <v>136</v>
      </c>
      <c r="J6" s="5" t="s">
        <v>184</v>
      </c>
      <c r="K6" s="9" t="s">
        <v>106</v>
      </c>
      <c r="L6" s="34">
        <v>86</v>
      </c>
      <c r="M6" s="167">
        <v>0.75879449180425051</v>
      </c>
      <c r="N6" s="167">
        <v>3.1854967121140807</v>
      </c>
      <c r="O6" s="89">
        <f t="shared" si="2"/>
        <v>1.72E-2</v>
      </c>
      <c r="P6" s="89">
        <f t="shared" si="3"/>
        <v>10.324129651860744</v>
      </c>
      <c r="Q6" s="155">
        <f t="shared" si="6"/>
        <v>12.5</v>
      </c>
      <c r="R6" s="89">
        <f t="shared" si="4"/>
        <v>8.9512629588902257</v>
      </c>
      <c r="S6" s="89">
        <f t="shared" si="5"/>
        <v>31.77539261075097</v>
      </c>
    </row>
    <row r="7" spans="1:19" x14ac:dyDescent="0.3">
      <c r="A7">
        <v>6</v>
      </c>
      <c r="B7" s="5" t="s">
        <v>96</v>
      </c>
      <c r="C7" s="9" t="s">
        <v>100</v>
      </c>
      <c r="D7" s="113">
        <v>22</v>
      </c>
      <c r="E7" s="113">
        <v>6</v>
      </c>
      <c r="F7" s="85">
        <f>((D7/100)^2)*0.7854</f>
        <v>3.8013359999999996E-2</v>
      </c>
      <c r="G7" s="82">
        <f t="shared" si="1"/>
        <v>0.15965611200000002</v>
      </c>
      <c r="I7" s="5" t="s">
        <v>149</v>
      </c>
      <c r="J7" s="5" t="s">
        <v>101</v>
      </c>
      <c r="K7" s="9" t="s">
        <v>112</v>
      </c>
      <c r="L7" s="34">
        <v>4</v>
      </c>
      <c r="M7" s="167">
        <v>2.1326682729443235E-2</v>
      </c>
      <c r="N7" s="167">
        <v>7.9099821746880572E-2</v>
      </c>
      <c r="O7" s="89">
        <f t="shared" si="2"/>
        <v>8.0000000000000004E-4</v>
      </c>
      <c r="P7" s="89">
        <f t="shared" si="3"/>
        <v>0.48019207683073228</v>
      </c>
      <c r="Q7" s="155">
        <f t="shared" si="6"/>
        <v>6.25</v>
      </c>
      <c r="R7" s="89">
        <f t="shared" si="4"/>
        <v>0.25158425267182438</v>
      </c>
      <c r="S7" s="89">
        <f t="shared" si="5"/>
        <v>6.9817763295025568</v>
      </c>
    </row>
    <row r="8" spans="1:19" x14ac:dyDescent="0.3">
      <c r="A8">
        <v>7</v>
      </c>
      <c r="B8" s="5" t="s">
        <v>18</v>
      </c>
      <c r="C8" s="9" t="s">
        <v>98</v>
      </c>
      <c r="D8" s="113">
        <v>30</v>
      </c>
      <c r="E8" s="113">
        <v>7</v>
      </c>
      <c r="F8" s="7">
        <f t="shared" si="0"/>
        <v>7.0685999999999999E-2</v>
      </c>
      <c r="G8" s="8">
        <f t="shared" si="1"/>
        <v>0.34636139999999993</v>
      </c>
      <c r="I8" s="5" t="s">
        <v>138</v>
      </c>
      <c r="J8" s="5" t="s">
        <v>18</v>
      </c>
      <c r="K8" s="9" t="s">
        <v>107</v>
      </c>
      <c r="L8" s="34">
        <v>555</v>
      </c>
      <c r="M8" s="167">
        <v>3.8580035870876337</v>
      </c>
      <c r="N8" s="167">
        <v>23.962717722902067</v>
      </c>
      <c r="O8" s="89">
        <f t="shared" si="2"/>
        <v>0.111</v>
      </c>
      <c r="P8" s="89">
        <f t="shared" si="3"/>
        <v>66.626650660264104</v>
      </c>
      <c r="Q8" s="155">
        <f t="shared" si="6"/>
        <v>12.5</v>
      </c>
      <c r="R8" s="89">
        <f t="shared" si="4"/>
        <v>45.511670125923956</v>
      </c>
      <c r="S8" s="89">
        <f t="shared" si="5"/>
        <v>124.63832078618806</v>
      </c>
    </row>
    <row r="9" spans="1:19" x14ac:dyDescent="0.3">
      <c r="A9">
        <v>8</v>
      </c>
      <c r="B9" s="5" t="s">
        <v>18</v>
      </c>
      <c r="C9" s="9" t="s">
        <v>98</v>
      </c>
      <c r="D9" s="113">
        <v>17</v>
      </c>
      <c r="E9" s="113">
        <v>6</v>
      </c>
      <c r="F9" s="7">
        <f t="shared" si="0"/>
        <v>2.2698060000000003E-2</v>
      </c>
      <c r="G9" s="8">
        <f t="shared" si="1"/>
        <v>9.5331851999999995E-2</v>
      </c>
      <c r="I9" s="5" t="s">
        <v>148</v>
      </c>
      <c r="J9" s="5" t="s">
        <v>27</v>
      </c>
      <c r="K9" s="9" t="s">
        <v>131</v>
      </c>
      <c r="L9" s="34">
        <v>1</v>
      </c>
      <c r="M9" s="167">
        <v>7.8540000000000016E-3</v>
      </c>
      <c r="N9" s="167">
        <v>8.2466999999999999E-2</v>
      </c>
      <c r="O9" s="89">
        <f t="shared" si="2"/>
        <v>2.0000000000000001E-4</v>
      </c>
      <c r="P9" s="89">
        <f t="shared" si="3"/>
        <v>0.12004801920768307</v>
      </c>
      <c r="Q9" s="155">
        <f t="shared" si="6"/>
        <v>6.25</v>
      </c>
      <c r="R9" s="89">
        <f t="shared" si="4"/>
        <v>9.2651198761284984E-2</v>
      </c>
      <c r="S9" s="89">
        <f t="shared" si="5"/>
        <v>6.462699217968968</v>
      </c>
    </row>
    <row r="10" spans="1:19" x14ac:dyDescent="0.3">
      <c r="A10">
        <v>9</v>
      </c>
      <c r="B10" s="5" t="s">
        <v>8</v>
      </c>
      <c r="C10" s="139" t="s">
        <v>66</v>
      </c>
      <c r="D10" s="140">
        <v>9</v>
      </c>
      <c r="E10" s="140">
        <v>10</v>
      </c>
      <c r="F10" s="141">
        <f t="shared" si="0"/>
        <v>6.3617399999999994E-3</v>
      </c>
      <c r="G10" s="142">
        <f t="shared" si="1"/>
        <v>4.4532179999999991E-2</v>
      </c>
      <c r="I10" s="5" t="s">
        <v>139</v>
      </c>
      <c r="J10" s="5" t="s">
        <v>8</v>
      </c>
      <c r="K10" s="9" t="s">
        <v>110</v>
      </c>
      <c r="L10" s="34">
        <v>129</v>
      </c>
      <c r="M10" s="167">
        <v>1.8895300845201168</v>
      </c>
      <c r="N10" s="167">
        <v>14.040496468459903</v>
      </c>
      <c r="O10" s="89">
        <f t="shared" si="2"/>
        <v>2.58E-2</v>
      </c>
      <c r="P10" s="89">
        <f t="shared" si="3"/>
        <v>15.486194477791116</v>
      </c>
      <c r="Q10" s="155">
        <f t="shared" si="6"/>
        <v>12.5</v>
      </c>
      <c r="R10" s="89">
        <f t="shared" si="4"/>
        <v>22.290199570448298</v>
      </c>
      <c r="S10" s="89">
        <f t="shared" si="5"/>
        <v>50.27639404823941</v>
      </c>
    </row>
    <row r="11" spans="1:19" x14ac:dyDescent="0.3">
      <c r="A11">
        <v>10</v>
      </c>
      <c r="B11" s="138" t="s">
        <v>8</v>
      </c>
      <c r="C11" s="9" t="s">
        <v>63</v>
      </c>
      <c r="D11" s="113">
        <v>40</v>
      </c>
      <c r="E11" s="113">
        <v>13</v>
      </c>
      <c r="F11" s="7">
        <f t="shared" si="0"/>
        <v>0.12566400000000003</v>
      </c>
      <c r="G11" s="8">
        <f t="shared" si="1"/>
        <v>1.1435423999999998</v>
      </c>
      <c r="I11" s="5" t="s">
        <v>140</v>
      </c>
      <c r="J11" s="5" t="s">
        <v>116</v>
      </c>
      <c r="K11" s="9" t="s">
        <v>117</v>
      </c>
      <c r="L11" s="34">
        <v>4</v>
      </c>
      <c r="M11" s="167">
        <v>2.0371785077667433E-3</v>
      </c>
      <c r="N11" s="167">
        <v>1.4260249554367203E-3</v>
      </c>
      <c r="O11" s="89">
        <f t="shared" si="2"/>
        <v>8.0000000000000004E-4</v>
      </c>
      <c r="P11" s="89">
        <f t="shared" si="3"/>
        <v>0.48019207683073228</v>
      </c>
      <c r="Q11" s="155">
        <f t="shared" si="6"/>
        <v>6.25</v>
      </c>
      <c r="R11" s="89">
        <f t="shared" si="4"/>
        <v>2.4031962163905584E-2</v>
      </c>
      <c r="S11" s="89">
        <f t="shared" si="5"/>
        <v>6.7542240389946375</v>
      </c>
    </row>
    <row r="12" spans="1:19" x14ac:dyDescent="0.3">
      <c r="A12">
        <v>11</v>
      </c>
      <c r="B12" s="5" t="s">
        <v>18</v>
      </c>
      <c r="C12" s="145" t="s">
        <v>98</v>
      </c>
      <c r="D12" s="146">
        <v>40</v>
      </c>
      <c r="E12" s="146">
        <v>10</v>
      </c>
      <c r="F12" s="147">
        <f t="shared" si="0"/>
        <v>0.12566400000000003</v>
      </c>
      <c r="G12" s="42">
        <f t="shared" si="1"/>
        <v>0.87964799999999987</v>
      </c>
      <c r="I12" s="5" t="s">
        <v>140</v>
      </c>
      <c r="J12" s="5" t="s">
        <v>14</v>
      </c>
      <c r="K12" s="9" t="s">
        <v>67</v>
      </c>
      <c r="L12" s="34">
        <v>5</v>
      </c>
      <c r="M12" s="167">
        <v>4.7673779999999999E-2</v>
      </c>
      <c r="N12" s="167">
        <v>0.25597756799999999</v>
      </c>
      <c r="O12" s="89">
        <f t="shared" si="2"/>
        <v>1E-3</v>
      </c>
      <c r="P12" s="89">
        <f t="shared" si="3"/>
        <v>0.60024009603841544</v>
      </c>
      <c r="Q12" s="155">
        <f>+Q11</f>
        <v>6.25</v>
      </c>
      <c r="R12" s="89">
        <f t="shared" si="4"/>
        <v>0.56239277648099972</v>
      </c>
      <c r="S12" s="89">
        <f t="shared" si="5"/>
        <v>7.4126328725194153</v>
      </c>
    </row>
    <row r="13" spans="1:19" x14ac:dyDescent="0.3">
      <c r="A13">
        <v>12</v>
      </c>
      <c r="B13" s="5" t="s">
        <v>18</v>
      </c>
      <c r="C13" s="9" t="s">
        <v>98</v>
      </c>
      <c r="D13" s="113">
        <v>20</v>
      </c>
      <c r="E13" s="113">
        <v>8</v>
      </c>
      <c r="F13" s="7">
        <f t="shared" si="0"/>
        <v>3.1416000000000006E-2</v>
      </c>
      <c r="G13" s="8">
        <f t="shared" si="1"/>
        <v>0.17592959999999999</v>
      </c>
      <c r="I13" s="32"/>
      <c r="J13" s="35" t="s">
        <v>118</v>
      </c>
      <c r="K13" s="35"/>
      <c r="L13" s="35">
        <f>SUM(L2:L12)</f>
        <v>833</v>
      </c>
      <c r="M13" s="164">
        <f>SUM(M2:M12)</f>
        <v>8.476954540259932</v>
      </c>
      <c r="N13" s="164">
        <f t="shared" ref="N13:S13" si="7">SUM(N2:N12)</f>
        <v>52.201182277757688</v>
      </c>
      <c r="O13" s="164">
        <f t="shared" si="7"/>
        <v>0.1666</v>
      </c>
      <c r="P13" s="164">
        <f t="shared" si="7"/>
        <v>100</v>
      </c>
      <c r="Q13" s="164">
        <f>SUM(Q2:Q12)</f>
        <v>100</v>
      </c>
      <c r="R13" s="164">
        <f t="shared" si="7"/>
        <v>100</v>
      </c>
      <c r="S13" s="164">
        <f t="shared" si="7"/>
        <v>300</v>
      </c>
    </row>
    <row r="14" spans="1:19" x14ac:dyDescent="0.3">
      <c r="A14">
        <v>13</v>
      </c>
      <c r="B14" s="5" t="s">
        <v>18</v>
      </c>
      <c r="C14" s="9" t="s">
        <v>98</v>
      </c>
      <c r="D14" s="113">
        <v>20</v>
      </c>
      <c r="E14" s="113">
        <v>14</v>
      </c>
      <c r="F14" s="7">
        <f t="shared" si="0"/>
        <v>3.1416000000000006E-2</v>
      </c>
      <c r="G14" s="8">
        <f t="shared" si="1"/>
        <v>0.30787679999999995</v>
      </c>
    </row>
    <row r="15" spans="1:19" x14ac:dyDescent="0.3">
      <c r="A15">
        <v>14</v>
      </c>
      <c r="B15" s="5" t="s">
        <v>8</v>
      </c>
      <c r="C15" s="9" t="s">
        <v>66</v>
      </c>
      <c r="D15" s="113">
        <v>23</v>
      </c>
      <c r="E15" s="113">
        <v>12</v>
      </c>
      <c r="F15" s="7">
        <f t="shared" si="0"/>
        <v>4.154766E-2</v>
      </c>
      <c r="G15" s="8">
        <f t="shared" si="1"/>
        <v>0.34900034399999996</v>
      </c>
    </row>
    <row r="16" spans="1:19" x14ac:dyDescent="0.3">
      <c r="A16">
        <v>15</v>
      </c>
      <c r="B16" s="5" t="s">
        <v>96</v>
      </c>
      <c r="C16" s="9" t="s">
        <v>100</v>
      </c>
      <c r="D16" s="113">
        <v>10</v>
      </c>
      <c r="E16" s="113">
        <v>4</v>
      </c>
      <c r="F16" s="85">
        <f t="shared" si="0"/>
        <v>7.8540000000000016E-3</v>
      </c>
      <c r="G16" s="82">
        <f t="shared" si="1"/>
        <v>2.1991199999999999E-2</v>
      </c>
      <c r="J16" s="163" t="s">
        <v>151</v>
      </c>
      <c r="K16">
        <v>7</v>
      </c>
    </row>
    <row r="17" spans="1:11" x14ac:dyDescent="0.3">
      <c r="A17">
        <v>16</v>
      </c>
      <c r="B17" s="5" t="s">
        <v>96</v>
      </c>
      <c r="C17" s="9" t="s">
        <v>100</v>
      </c>
      <c r="D17" s="113">
        <v>18</v>
      </c>
      <c r="E17" s="113">
        <v>8</v>
      </c>
      <c r="F17" s="85">
        <f t="shared" si="0"/>
        <v>2.5446959999999998E-2</v>
      </c>
      <c r="G17" s="82">
        <f t="shared" si="1"/>
        <v>0.14250297599999998</v>
      </c>
      <c r="J17" s="163" t="s">
        <v>3</v>
      </c>
      <c r="K17">
        <v>10</v>
      </c>
    </row>
    <row r="18" spans="1:11" x14ac:dyDescent="0.3">
      <c r="A18">
        <v>17</v>
      </c>
      <c r="B18" s="5" t="s">
        <v>11</v>
      </c>
      <c r="C18" s="9" t="s">
        <v>97</v>
      </c>
      <c r="D18" s="113">
        <v>18</v>
      </c>
      <c r="E18" s="113">
        <v>4</v>
      </c>
      <c r="F18" s="7">
        <f t="shared" si="0"/>
        <v>2.5446959999999998E-2</v>
      </c>
      <c r="G18" s="8">
        <f t="shared" si="1"/>
        <v>7.1251487999999988E-2</v>
      </c>
      <c r="J18" s="163" t="s">
        <v>129</v>
      </c>
      <c r="K18">
        <v>11</v>
      </c>
    </row>
    <row r="19" spans="1:11" x14ac:dyDescent="0.3">
      <c r="A19">
        <v>18</v>
      </c>
      <c r="B19" s="5" t="s">
        <v>8</v>
      </c>
      <c r="C19" s="9" t="s">
        <v>66</v>
      </c>
      <c r="D19" s="113">
        <v>25</v>
      </c>
      <c r="E19" s="113">
        <v>15</v>
      </c>
      <c r="F19" s="7">
        <f t="shared" si="0"/>
        <v>4.9087499999999999E-2</v>
      </c>
      <c r="G19" s="8">
        <f t="shared" si="1"/>
        <v>0.51541875000000004</v>
      </c>
      <c r="J19" s="163" t="s">
        <v>152</v>
      </c>
      <c r="K19">
        <v>11</v>
      </c>
    </row>
    <row r="20" spans="1:11" x14ac:dyDescent="0.3">
      <c r="A20">
        <v>19</v>
      </c>
      <c r="B20" s="5" t="s">
        <v>18</v>
      </c>
      <c r="C20" s="9" t="s">
        <v>98</v>
      </c>
      <c r="D20" s="113">
        <v>20</v>
      </c>
      <c r="E20" s="113">
        <v>9</v>
      </c>
      <c r="F20" s="7">
        <f t="shared" si="0"/>
        <v>3.1416000000000006E-2</v>
      </c>
      <c r="G20" s="8">
        <f t="shared" si="1"/>
        <v>0.19792079999999998</v>
      </c>
    </row>
    <row r="21" spans="1:11" x14ac:dyDescent="0.3">
      <c r="A21">
        <v>20</v>
      </c>
      <c r="B21" s="5" t="s">
        <v>8</v>
      </c>
      <c r="C21" s="9" t="s">
        <v>66</v>
      </c>
      <c r="D21" s="113">
        <v>20</v>
      </c>
      <c r="E21" s="113">
        <v>12</v>
      </c>
      <c r="F21" s="7">
        <f t="shared" si="0"/>
        <v>3.1416000000000006E-2</v>
      </c>
      <c r="G21" s="8">
        <f t="shared" si="1"/>
        <v>0.26389439999999997</v>
      </c>
    </row>
    <row r="22" spans="1:11" x14ac:dyDescent="0.3">
      <c r="A22">
        <v>21</v>
      </c>
      <c r="B22" s="5" t="s">
        <v>14</v>
      </c>
      <c r="C22" s="9" t="s">
        <v>67</v>
      </c>
      <c r="D22" s="113">
        <v>11</v>
      </c>
      <c r="E22" s="113">
        <v>10</v>
      </c>
      <c r="F22" s="7">
        <f t="shared" si="0"/>
        <v>9.503339999999999E-3</v>
      </c>
      <c r="G22" s="8">
        <f t="shared" si="1"/>
        <v>6.6523379999999993E-2</v>
      </c>
    </row>
    <row r="23" spans="1:11" x14ac:dyDescent="0.3">
      <c r="A23">
        <v>22</v>
      </c>
      <c r="B23" s="5" t="s">
        <v>8</v>
      </c>
      <c r="C23" s="9" t="s">
        <v>66</v>
      </c>
      <c r="D23" s="113">
        <v>30</v>
      </c>
      <c r="E23" s="113">
        <v>8</v>
      </c>
      <c r="F23" s="7">
        <f t="shared" si="0"/>
        <v>7.0685999999999999E-2</v>
      </c>
      <c r="G23" s="8">
        <f t="shared" si="1"/>
        <v>0.39584159999999996</v>
      </c>
    </row>
    <row r="24" spans="1:11" x14ac:dyDescent="0.3">
      <c r="A24">
        <v>23</v>
      </c>
      <c r="B24" s="5" t="s">
        <v>96</v>
      </c>
      <c r="C24" s="9" t="s">
        <v>100</v>
      </c>
      <c r="D24" s="113">
        <v>10</v>
      </c>
      <c r="E24" s="113">
        <v>4</v>
      </c>
      <c r="F24" s="85">
        <f>((D24/100)^2)*0.7854</f>
        <v>7.8540000000000016E-3</v>
      </c>
      <c r="G24" s="82">
        <f t="shared" si="1"/>
        <v>2.1991199999999999E-2</v>
      </c>
    </row>
    <row r="25" spans="1:11" x14ac:dyDescent="0.3">
      <c r="A25">
        <v>24</v>
      </c>
      <c r="B25" s="5" t="s">
        <v>8</v>
      </c>
      <c r="C25" s="9" t="s">
        <v>66</v>
      </c>
      <c r="D25" s="113">
        <v>22</v>
      </c>
      <c r="E25" s="113">
        <v>10</v>
      </c>
      <c r="F25" s="7">
        <f t="shared" si="0"/>
        <v>3.8013359999999996E-2</v>
      </c>
      <c r="G25" s="8">
        <f t="shared" si="1"/>
        <v>0.26609351999999997</v>
      </c>
    </row>
    <row r="26" spans="1:11" x14ac:dyDescent="0.3">
      <c r="A26">
        <v>25</v>
      </c>
      <c r="B26" s="5" t="s">
        <v>8</v>
      </c>
      <c r="C26" s="9" t="s">
        <v>66</v>
      </c>
      <c r="D26" s="113">
        <v>20</v>
      </c>
      <c r="E26" s="113">
        <v>8</v>
      </c>
      <c r="F26" s="7">
        <f t="shared" si="0"/>
        <v>3.1416000000000006E-2</v>
      </c>
      <c r="G26" s="8">
        <f t="shared" si="1"/>
        <v>0.17592959999999999</v>
      </c>
    </row>
    <row r="27" spans="1:11" x14ac:dyDescent="0.3">
      <c r="A27">
        <v>26</v>
      </c>
      <c r="B27" s="5" t="s">
        <v>8</v>
      </c>
      <c r="C27" s="9" t="s">
        <v>66</v>
      </c>
      <c r="D27" s="113">
        <v>12</v>
      </c>
      <c r="E27" s="113">
        <v>9</v>
      </c>
      <c r="F27" s="7">
        <f t="shared" si="0"/>
        <v>1.130976E-2</v>
      </c>
      <c r="G27" s="8">
        <f t="shared" si="1"/>
        <v>7.1251488000000002E-2</v>
      </c>
    </row>
    <row r="28" spans="1:11" x14ac:dyDescent="0.3">
      <c r="A28">
        <v>27</v>
      </c>
      <c r="B28" s="5" t="s">
        <v>96</v>
      </c>
      <c r="C28" s="9" t="s">
        <v>100</v>
      </c>
      <c r="D28" s="113">
        <v>30</v>
      </c>
      <c r="E28" s="113">
        <v>6</v>
      </c>
      <c r="F28" s="85">
        <f>((D28/100)^2)*0.7854</f>
        <v>7.0685999999999999E-2</v>
      </c>
      <c r="G28" s="82">
        <f t="shared" si="1"/>
        <v>0.29688119999999996</v>
      </c>
    </row>
    <row r="29" spans="1:11" x14ac:dyDescent="0.3">
      <c r="A29">
        <v>28</v>
      </c>
      <c r="B29" s="5" t="s">
        <v>18</v>
      </c>
      <c r="C29" s="139" t="s">
        <v>98</v>
      </c>
      <c r="D29" s="140">
        <v>30</v>
      </c>
      <c r="E29" s="140">
        <v>14</v>
      </c>
      <c r="F29" s="141">
        <f t="shared" si="0"/>
        <v>7.0685999999999999E-2</v>
      </c>
      <c r="G29" s="142">
        <f t="shared" si="1"/>
        <v>0.69272279999999986</v>
      </c>
    </row>
    <row r="30" spans="1:11" x14ac:dyDescent="0.3">
      <c r="A30">
        <v>29</v>
      </c>
      <c r="B30" s="138" t="s">
        <v>8</v>
      </c>
      <c r="C30" s="9" t="s">
        <v>63</v>
      </c>
      <c r="D30" s="113">
        <v>70</v>
      </c>
      <c r="E30" s="113">
        <v>2</v>
      </c>
      <c r="F30" s="7">
        <f t="shared" si="0"/>
        <v>0.38484599999999997</v>
      </c>
      <c r="G30" s="8">
        <f t="shared" si="1"/>
        <v>0.53878439999999994</v>
      </c>
    </row>
    <row r="31" spans="1:11" x14ac:dyDescent="0.3">
      <c r="A31">
        <v>30</v>
      </c>
      <c r="B31" s="138" t="s">
        <v>8</v>
      </c>
      <c r="C31" s="9" t="s">
        <v>63</v>
      </c>
      <c r="D31" s="113">
        <v>70</v>
      </c>
      <c r="E31" s="113">
        <v>8</v>
      </c>
      <c r="F31" s="7">
        <f t="shared" si="0"/>
        <v>0.38484599999999997</v>
      </c>
      <c r="G31" s="8">
        <f t="shared" si="1"/>
        <v>2.1551375999999998</v>
      </c>
    </row>
    <row r="32" spans="1:11" x14ac:dyDescent="0.3">
      <c r="A32">
        <v>31</v>
      </c>
      <c r="B32" s="5" t="s">
        <v>8</v>
      </c>
      <c r="C32" s="145" t="s">
        <v>66</v>
      </c>
      <c r="D32" s="146">
        <v>28</v>
      </c>
      <c r="E32" s="146">
        <v>9</v>
      </c>
      <c r="F32" s="147">
        <f t="shared" si="0"/>
        <v>6.157536000000001E-2</v>
      </c>
      <c r="G32" s="42">
        <f t="shared" si="1"/>
        <v>0.38792476800000003</v>
      </c>
    </row>
    <row r="33" spans="1:13" x14ac:dyDescent="0.3">
      <c r="A33">
        <v>32</v>
      </c>
      <c r="B33" s="5" t="s">
        <v>96</v>
      </c>
      <c r="C33" s="9" t="s">
        <v>100</v>
      </c>
      <c r="D33" s="113">
        <v>14</v>
      </c>
      <c r="E33" s="113">
        <v>4</v>
      </c>
      <c r="F33" s="85">
        <f t="shared" si="0"/>
        <v>1.5393840000000002E-2</v>
      </c>
      <c r="G33" s="82">
        <f t="shared" si="1"/>
        <v>4.3102752000000001E-2</v>
      </c>
      <c r="K33" s="35" t="s">
        <v>119</v>
      </c>
      <c r="L33" s="35" t="s">
        <v>153</v>
      </c>
    </row>
    <row r="34" spans="1:13" x14ac:dyDescent="0.3">
      <c r="A34">
        <v>33</v>
      </c>
      <c r="B34" s="5" t="s">
        <v>96</v>
      </c>
      <c r="C34" s="9" t="s">
        <v>100</v>
      </c>
      <c r="D34" s="113">
        <v>14</v>
      </c>
      <c r="E34" s="113">
        <v>6</v>
      </c>
      <c r="F34" s="85">
        <f t="shared" si="0"/>
        <v>1.5393840000000002E-2</v>
      </c>
      <c r="G34" s="82">
        <f t="shared" si="1"/>
        <v>6.4654128000000005E-2</v>
      </c>
      <c r="K34" s="9" t="s">
        <v>107</v>
      </c>
      <c r="L34" s="34">
        <v>555</v>
      </c>
      <c r="M34" s="22">
        <f>+L34*100/$L$45</f>
        <v>66.626650660264104</v>
      </c>
    </row>
    <row r="35" spans="1:13" x14ac:dyDescent="0.3">
      <c r="A35">
        <v>34</v>
      </c>
      <c r="B35" s="5" t="s">
        <v>96</v>
      </c>
      <c r="C35" s="9" t="s">
        <v>100</v>
      </c>
      <c r="D35" s="113">
        <v>18</v>
      </c>
      <c r="E35" s="113">
        <v>6</v>
      </c>
      <c r="F35" s="85">
        <f t="shared" si="0"/>
        <v>2.5446959999999998E-2</v>
      </c>
      <c r="G35" s="82">
        <f t="shared" si="1"/>
        <v>0.10687723199999999</v>
      </c>
      <c r="K35" s="9" t="s">
        <v>110</v>
      </c>
      <c r="L35" s="34">
        <v>129</v>
      </c>
      <c r="M35" s="22">
        <f t="shared" ref="M35:M44" si="8">+L35*100/$L$45</f>
        <v>15.486194477791116</v>
      </c>
    </row>
    <row r="36" spans="1:13" x14ac:dyDescent="0.3">
      <c r="A36">
        <v>35</v>
      </c>
      <c r="B36" s="5" t="s">
        <v>8</v>
      </c>
      <c r="C36" s="9" t="s">
        <v>66</v>
      </c>
      <c r="D36" s="113">
        <v>28</v>
      </c>
      <c r="E36" s="113">
        <v>10</v>
      </c>
      <c r="F36" s="7">
        <f t="shared" si="0"/>
        <v>6.157536000000001E-2</v>
      </c>
      <c r="G36" s="8">
        <f t="shared" si="1"/>
        <v>0.43102752</v>
      </c>
      <c r="K36" s="9" t="s">
        <v>106</v>
      </c>
      <c r="L36" s="34">
        <v>86</v>
      </c>
      <c r="M36" s="22">
        <f t="shared" si="8"/>
        <v>10.324129651860744</v>
      </c>
    </row>
    <row r="37" spans="1:13" x14ac:dyDescent="0.3">
      <c r="A37">
        <v>36</v>
      </c>
      <c r="B37" s="5" t="s">
        <v>8</v>
      </c>
      <c r="C37" s="9" t="s">
        <v>66</v>
      </c>
      <c r="D37" s="113">
        <v>22</v>
      </c>
      <c r="E37" s="113">
        <v>10</v>
      </c>
      <c r="F37" s="7">
        <f t="shared" si="0"/>
        <v>3.8013359999999996E-2</v>
      </c>
      <c r="G37" s="8">
        <f t="shared" si="1"/>
        <v>0.26609351999999997</v>
      </c>
      <c r="K37" s="9" t="s">
        <v>109</v>
      </c>
      <c r="L37" s="34">
        <v>32</v>
      </c>
      <c r="M37" s="22">
        <f t="shared" si="8"/>
        <v>3.8415366146458583</v>
      </c>
    </row>
    <row r="38" spans="1:13" x14ac:dyDescent="0.3">
      <c r="A38">
        <v>37</v>
      </c>
      <c r="B38" s="5" t="s">
        <v>24</v>
      </c>
      <c r="C38" s="9" t="s">
        <v>64</v>
      </c>
      <c r="D38" s="113">
        <v>12</v>
      </c>
      <c r="E38" s="113">
        <v>5</v>
      </c>
      <c r="F38" s="7">
        <f t="shared" si="0"/>
        <v>1.130976E-2</v>
      </c>
      <c r="G38" s="8">
        <f t="shared" si="1"/>
        <v>3.958416E-2</v>
      </c>
      <c r="K38" s="9" t="s">
        <v>97</v>
      </c>
      <c r="L38" s="154">
        <v>13</v>
      </c>
      <c r="M38" s="22">
        <f t="shared" si="8"/>
        <v>1.5606242496998799</v>
      </c>
    </row>
    <row r="39" spans="1:13" x14ac:dyDescent="0.3">
      <c r="A39">
        <v>38</v>
      </c>
      <c r="B39" s="5" t="s">
        <v>96</v>
      </c>
      <c r="C39" s="9" t="s">
        <v>100</v>
      </c>
      <c r="D39" s="113">
        <v>18</v>
      </c>
      <c r="E39" s="113">
        <v>7</v>
      </c>
      <c r="F39" s="85">
        <f t="shared" si="0"/>
        <v>2.5446959999999998E-2</v>
      </c>
      <c r="G39" s="82">
        <f t="shared" si="1"/>
        <v>0.12469010399999998</v>
      </c>
      <c r="K39" s="9" t="s">
        <v>67</v>
      </c>
      <c r="L39" s="34">
        <v>5</v>
      </c>
      <c r="M39" s="22">
        <f t="shared" si="8"/>
        <v>0.60024009603841533</v>
      </c>
    </row>
    <row r="40" spans="1:13" x14ac:dyDescent="0.3">
      <c r="A40">
        <v>39</v>
      </c>
      <c r="B40" s="5" t="s">
        <v>96</v>
      </c>
      <c r="C40" s="9" t="s">
        <v>100</v>
      </c>
      <c r="D40" s="113">
        <v>12</v>
      </c>
      <c r="E40" s="113">
        <v>5</v>
      </c>
      <c r="F40" s="85">
        <f t="shared" si="0"/>
        <v>1.130976E-2</v>
      </c>
      <c r="G40" s="82">
        <f t="shared" si="1"/>
        <v>3.958416E-2</v>
      </c>
      <c r="K40" s="9" t="s">
        <v>112</v>
      </c>
      <c r="L40" s="34">
        <v>4</v>
      </c>
      <c r="M40" s="22">
        <f t="shared" si="8"/>
        <v>0.48019207683073228</v>
      </c>
    </row>
    <row r="41" spans="1:13" x14ac:dyDescent="0.3">
      <c r="A41">
        <v>40</v>
      </c>
      <c r="B41" s="5" t="s">
        <v>96</v>
      </c>
      <c r="C41" s="9" t="s">
        <v>100</v>
      </c>
      <c r="D41" s="113">
        <v>10</v>
      </c>
      <c r="E41" s="113">
        <v>4</v>
      </c>
      <c r="F41" s="85">
        <f t="shared" si="0"/>
        <v>7.8540000000000016E-3</v>
      </c>
      <c r="G41" s="82">
        <f t="shared" si="1"/>
        <v>2.1991199999999999E-2</v>
      </c>
      <c r="K41" s="9" t="s">
        <v>117</v>
      </c>
      <c r="L41" s="34">
        <v>4</v>
      </c>
      <c r="M41" s="22">
        <f t="shared" si="8"/>
        <v>0.48019207683073228</v>
      </c>
    </row>
    <row r="42" spans="1:13" x14ac:dyDescent="0.3">
      <c r="A42">
        <v>41</v>
      </c>
      <c r="B42" s="5" t="s">
        <v>18</v>
      </c>
      <c r="C42" s="9" t="s">
        <v>98</v>
      </c>
      <c r="D42" s="113">
        <v>40</v>
      </c>
      <c r="E42" s="113">
        <v>9</v>
      </c>
      <c r="F42" s="7">
        <f t="shared" si="0"/>
        <v>0.12566400000000003</v>
      </c>
      <c r="G42" s="8">
        <f t="shared" si="1"/>
        <v>0.79168319999999992</v>
      </c>
      <c r="K42" s="9" t="s">
        <v>114</v>
      </c>
      <c r="L42" s="154">
        <v>2</v>
      </c>
      <c r="M42" s="22">
        <f t="shared" si="8"/>
        <v>0.24009603841536614</v>
      </c>
    </row>
    <row r="43" spans="1:13" x14ac:dyDescent="0.3">
      <c r="A43">
        <v>42</v>
      </c>
      <c r="B43" s="5" t="s">
        <v>8</v>
      </c>
      <c r="C43" s="9" t="s">
        <v>66</v>
      </c>
      <c r="D43" s="113">
        <v>25</v>
      </c>
      <c r="E43" s="113">
        <v>12</v>
      </c>
      <c r="F43" s="7">
        <f t="shared" si="0"/>
        <v>4.9087499999999999E-2</v>
      </c>
      <c r="G43" s="8">
        <f t="shared" si="1"/>
        <v>0.41233499999999995</v>
      </c>
      <c r="K43" s="9" t="s">
        <v>64</v>
      </c>
      <c r="L43" s="34">
        <v>2</v>
      </c>
      <c r="M43" s="22">
        <f t="shared" si="8"/>
        <v>0.24009603841536614</v>
      </c>
    </row>
    <row r="44" spans="1:13" x14ac:dyDescent="0.3">
      <c r="A44">
        <v>43</v>
      </c>
      <c r="B44" s="5" t="s">
        <v>18</v>
      </c>
      <c r="C44" s="9" t="s">
        <v>98</v>
      </c>
      <c r="D44" s="113">
        <v>15</v>
      </c>
      <c r="E44" s="113">
        <v>8</v>
      </c>
      <c r="F44" s="7">
        <f t="shared" si="0"/>
        <v>1.76715E-2</v>
      </c>
      <c r="G44" s="8">
        <f t="shared" si="1"/>
        <v>9.896039999999999E-2</v>
      </c>
      <c r="K44" s="9" t="s">
        <v>131</v>
      </c>
      <c r="L44" s="34">
        <v>1</v>
      </c>
      <c r="M44" s="22">
        <f t="shared" si="8"/>
        <v>0.12004801920768307</v>
      </c>
    </row>
    <row r="45" spans="1:13" x14ac:dyDescent="0.3">
      <c r="A45">
        <v>44</v>
      </c>
      <c r="B45" s="5" t="s">
        <v>8</v>
      </c>
      <c r="C45" s="9" t="s">
        <v>66</v>
      </c>
      <c r="D45" s="113">
        <v>18</v>
      </c>
      <c r="E45" s="113">
        <v>10</v>
      </c>
      <c r="F45" s="7">
        <f t="shared" si="0"/>
        <v>2.5446959999999998E-2</v>
      </c>
      <c r="G45" s="8">
        <f t="shared" si="1"/>
        <v>0.17812871999999996</v>
      </c>
      <c r="L45">
        <f>SUM(L34:L44)</f>
        <v>833</v>
      </c>
      <c r="M45" s="22">
        <f>SUM(M34:M44)</f>
        <v>100</v>
      </c>
    </row>
    <row r="46" spans="1:13" x14ac:dyDescent="0.3">
      <c r="A46">
        <v>45</v>
      </c>
      <c r="B46" s="5" t="s">
        <v>8</v>
      </c>
      <c r="C46" s="9" t="s">
        <v>66</v>
      </c>
      <c r="D46" s="113">
        <v>40</v>
      </c>
      <c r="E46" s="113">
        <v>10</v>
      </c>
      <c r="F46" s="7">
        <f t="shared" si="0"/>
        <v>0.12566400000000003</v>
      </c>
      <c r="G46" s="8">
        <f t="shared" si="1"/>
        <v>0.87964799999999987</v>
      </c>
    </row>
    <row r="47" spans="1:13" x14ac:dyDescent="0.3">
      <c r="A47">
        <v>46</v>
      </c>
      <c r="B47" s="5" t="s">
        <v>18</v>
      </c>
      <c r="C47" s="9" t="s">
        <v>98</v>
      </c>
      <c r="D47" s="113">
        <v>35</v>
      </c>
      <c r="E47" s="113">
        <v>12</v>
      </c>
      <c r="F47" s="7">
        <f t="shared" si="0"/>
        <v>9.6211499999999991E-2</v>
      </c>
      <c r="G47" s="8">
        <f t="shared" si="1"/>
        <v>0.80817660000000002</v>
      </c>
    </row>
    <row r="48" spans="1:13" x14ac:dyDescent="0.3">
      <c r="A48">
        <v>47</v>
      </c>
      <c r="B48" s="5" t="s">
        <v>96</v>
      </c>
      <c r="C48" s="9" t="s">
        <v>100</v>
      </c>
      <c r="D48" s="113">
        <v>12</v>
      </c>
      <c r="E48" s="113">
        <v>4</v>
      </c>
      <c r="F48" s="85">
        <f t="shared" si="0"/>
        <v>1.130976E-2</v>
      </c>
      <c r="G48" s="82">
        <f t="shared" si="1"/>
        <v>3.1667328000000002E-2</v>
      </c>
    </row>
    <row r="49" spans="1:12" x14ac:dyDescent="0.3">
      <c r="A49">
        <v>48</v>
      </c>
      <c r="B49" s="5" t="s">
        <v>96</v>
      </c>
      <c r="C49" s="9" t="s">
        <v>100</v>
      </c>
      <c r="D49" s="113">
        <v>13</v>
      </c>
      <c r="E49" s="113">
        <v>5</v>
      </c>
      <c r="F49" s="85">
        <f t="shared" si="0"/>
        <v>1.3273260000000002E-2</v>
      </c>
      <c r="G49" s="82">
        <f t="shared" si="1"/>
        <v>4.645640999999999E-2</v>
      </c>
      <c r="K49" s="35" t="s">
        <v>155</v>
      </c>
      <c r="L49" s="35" t="s">
        <v>154</v>
      </c>
    </row>
    <row r="50" spans="1:12" x14ac:dyDescent="0.3">
      <c r="A50">
        <v>49</v>
      </c>
      <c r="B50" s="5" t="s">
        <v>18</v>
      </c>
      <c r="C50" s="9" t="s">
        <v>98</v>
      </c>
      <c r="D50" s="113">
        <v>30</v>
      </c>
      <c r="E50" s="113">
        <v>9</v>
      </c>
      <c r="F50" s="7">
        <f t="shared" si="0"/>
        <v>7.0685999999999999E-2</v>
      </c>
      <c r="G50" s="8">
        <f t="shared" si="1"/>
        <v>0.44532179999999999</v>
      </c>
      <c r="K50" s="9" t="s">
        <v>107</v>
      </c>
      <c r="L50" s="89">
        <v>45.511670125923956</v>
      </c>
    </row>
    <row r="51" spans="1:12" x14ac:dyDescent="0.3">
      <c r="A51">
        <v>50</v>
      </c>
      <c r="B51" s="5" t="s">
        <v>18</v>
      </c>
      <c r="C51" s="9" t="s">
        <v>98</v>
      </c>
      <c r="D51" s="113">
        <v>35</v>
      </c>
      <c r="E51" s="113">
        <v>13</v>
      </c>
      <c r="F51" s="7">
        <f t="shared" si="0"/>
        <v>9.6211499999999991E-2</v>
      </c>
      <c r="G51" s="8">
        <f t="shared" si="1"/>
        <v>0.8755246499999999</v>
      </c>
      <c r="K51" s="9" t="s">
        <v>110</v>
      </c>
      <c r="L51" s="89">
        <v>22.290199570448298</v>
      </c>
    </row>
    <row r="52" spans="1:12" x14ac:dyDescent="0.3">
      <c r="A52">
        <v>51</v>
      </c>
      <c r="B52" s="5" t="s">
        <v>18</v>
      </c>
      <c r="C52" s="9" t="s">
        <v>98</v>
      </c>
      <c r="D52" s="113">
        <v>30</v>
      </c>
      <c r="E52" s="113">
        <v>10</v>
      </c>
      <c r="F52" s="7">
        <f t="shared" si="0"/>
        <v>7.0685999999999999E-2</v>
      </c>
      <c r="G52" s="8">
        <f t="shared" si="1"/>
        <v>0.49480200000000002</v>
      </c>
      <c r="K52" s="9" t="s">
        <v>109</v>
      </c>
      <c r="L52" s="89">
        <v>17.7902954615666</v>
      </c>
    </row>
    <row r="53" spans="1:12" x14ac:dyDescent="0.3">
      <c r="A53">
        <v>52</v>
      </c>
      <c r="B53" s="5" t="s">
        <v>18</v>
      </c>
      <c r="C53" s="9" t="s">
        <v>98</v>
      </c>
      <c r="D53" s="113">
        <v>30</v>
      </c>
      <c r="E53" s="113">
        <v>10</v>
      </c>
      <c r="F53" s="7">
        <f t="shared" si="0"/>
        <v>7.0685999999999999E-2</v>
      </c>
      <c r="G53" s="8">
        <f t="shared" si="1"/>
        <v>0.49480200000000002</v>
      </c>
      <c r="K53" s="9" t="s">
        <v>106</v>
      </c>
      <c r="L53" s="89">
        <v>8.9512629588902257</v>
      </c>
    </row>
    <row r="54" spans="1:12" x14ac:dyDescent="0.3">
      <c r="A54">
        <v>53</v>
      </c>
      <c r="B54" s="5" t="s">
        <v>18</v>
      </c>
      <c r="C54" s="9" t="s">
        <v>98</v>
      </c>
      <c r="D54" s="113">
        <v>45</v>
      </c>
      <c r="E54" s="113">
        <v>12</v>
      </c>
      <c r="F54" s="7">
        <f t="shared" si="0"/>
        <v>0.1590435</v>
      </c>
      <c r="G54" s="8">
        <f t="shared" si="1"/>
        <v>1.3359653999999999</v>
      </c>
      <c r="K54" s="9" t="s">
        <v>97</v>
      </c>
      <c r="L54" s="89">
        <v>4.2622928272342566</v>
      </c>
    </row>
    <row r="55" spans="1:12" x14ac:dyDescent="0.3">
      <c r="A55">
        <v>54</v>
      </c>
      <c r="B55" s="5" t="s">
        <v>18</v>
      </c>
      <c r="C55" s="9" t="s">
        <v>98</v>
      </c>
      <c r="D55" s="113">
        <v>20</v>
      </c>
      <c r="E55" s="113">
        <v>8</v>
      </c>
      <c r="F55" s="7">
        <f t="shared" si="0"/>
        <v>3.1416000000000006E-2</v>
      </c>
      <c r="G55" s="8">
        <f t="shared" si="1"/>
        <v>0.17592959999999999</v>
      </c>
      <c r="K55" s="9" t="s">
        <v>67</v>
      </c>
      <c r="L55" s="89">
        <v>0.56239277648099972</v>
      </c>
    </row>
    <row r="56" spans="1:12" x14ac:dyDescent="0.3">
      <c r="A56">
        <v>55</v>
      </c>
      <c r="B56" s="5" t="s">
        <v>27</v>
      </c>
      <c r="C56" s="9" t="s">
        <v>131</v>
      </c>
      <c r="D56" s="113">
        <v>10</v>
      </c>
      <c r="E56" s="113">
        <v>15</v>
      </c>
      <c r="F56" s="7">
        <f t="shared" si="0"/>
        <v>7.8540000000000016E-3</v>
      </c>
      <c r="G56" s="8">
        <f t="shared" si="1"/>
        <v>8.2466999999999999E-2</v>
      </c>
      <c r="K56" s="9" t="s">
        <v>112</v>
      </c>
      <c r="L56" s="89">
        <v>0.25158425267182438</v>
      </c>
    </row>
    <row r="57" spans="1:12" x14ac:dyDescent="0.3">
      <c r="A57">
        <v>56</v>
      </c>
      <c r="B57" s="5" t="s">
        <v>18</v>
      </c>
      <c r="C57" s="139" t="s">
        <v>98</v>
      </c>
      <c r="D57" s="140">
        <v>30</v>
      </c>
      <c r="E57" s="140">
        <v>9</v>
      </c>
      <c r="F57" s="141">
        <f t="shared" si="0"/>
        <v>7.0685999999999999E-2</v>
      </c>
      <c r="G57" s="142">
        <f t="shared" si="1"/>
        <v>0.44532179999999999</v>
      </c>
      <c r="K57" s="9" t="s">
        <v>64</v>
      </c>
      <c r="L57" s="89">
        <v>0.22606892497753533</v>
      </c>
    </row>
    <row r="58" spans="1:12" x14ac:dyDescent="0.3">
      <c r="A58">
        <v>57</v>
      </c>
      <c r="B58" s="138" t="s">
        <v>8</v>
      </c>
      <c r="C58" s="9" t="s">
        <v>63</v>
      </c>
      <c r="D58" s="113">
        <v>60</v>
      </c>
      <c r="E58" s="113">
        <v>13</v>
      </c>
      <c r="F58" s="7">
        <f t="shared" si="0"/>
        <v>0.282744</v>
      </c>
      <c r="G58" s="8">
        <f t="shared" si="1"/>
        <v>2.5729704</v>
      </c>
      <c r="K58" s="9" t="s">
        <v>131</v>
      </c>
      <c r="L58" s="89">
        <v>9.2651198761284984E-2</v>
      </c>
    </row>
    <row r="59" spans="1:12" x14ac:dyDescent="0.3">
      <c r="A59">
        <v>58</v>
      </c>
      <c r="B59" s="5" t="s">
        <v>96</v>
      </c>
      <c r="C59" s="145" t="s">
        <v>100</v>
      </c>
      <c r="D59" s="146">
        <v>10</v>
      </c>
      <c r="E59" s="146">
        <v>4</v>
      </c>
      <c r="F59" s="148">
        <f t="shared" si="0"/>
        <v>7.8540000000000016E-3</v>
      </c>
      <c r="G59" s="149">
        <f t="shared" si="1"/>
        <v>2.1991199999999999E-2</v>
      </c>
      <c r="K59" s="9" t="s">
        <v>114</v>
      </c>
      <c r="L59" s="89">
        <v>3.7549940881102473E-2</v>
      </c>
    </row>
    <row r="60" spans="1:12" x14ac:dyDescent="0.3">
      <c r="A60">
        <v>59</v>
      </c>
      <c r="B60" s="5" t="s">
        <v>96</v>
      </c>
      <c r="C60" s="9" t="s">
        <v>100</v>
      </c>
      <c r="D60" s="113">
        <v>14</v>
      </c>
      <c r="E60" s="113">
        <v>4</v>
      </c>
      <c r="F60" s="85">
        <f t="shared" si="0"/>
        <v>1.5393840000000002E-2</v>
      </c>
      <c r="G60" s="82">
        <f t="shared" si="1"/>
        <v>4.3102752000000001E-2</v>
      </c>
      <c r="K60" s="9" t="s">
        <v>117</v>
      </c>
      <c r="L60" s="89">
        <v>2.4031962163905584E-2</v>
      </c>
    </row>
    <row r="61" spans="1:12" x14ac:dyDescent="0.3">
      <c r="A61">
        <v>60</v>
      </c>
      <c r="B61" s="5" t="s">
        <v>18</v>
      </c>
      <c r="C61" s="9" t="s">
        <v>98</v>
      </c>
      <c r="D61" s="113">
        <v>20</v>
      </c>
      <c r="E61" s="113">
        <v>12</v>
      </c>
      <c r="F61" s="7">
        <f t="shared" si="0"/>
        <v>3.1416000000000006E-2</v>
      </c>
      <c r="G61" s="8">
        <f t="shared" si="1"/>
        <v>0.26389439999999997</v>
      </c>
    </row>
    <row r="62" spans="1:12" x14ac:dyDescent="0.3">
      <c r="A62">
        <v>61</v>
      </c>
      <c r="B62" s="5" t="s">
        <v>8</v>
      </c>
      <c r="C62" s="9" t="s">
        <v>66</v>
      </c>
      <c r="D62" s="113">
        <v>40</v>
      </c>
      <c r="E62" s="113">
        <v>15</v>
      </c>
      <c r="F62" s="7">
        <f t="shared" si="0"/>
        <v>0.12566400000000003</v>
      </c>
      <c r="G62" s="8">
        <f t="shared" si="1"/>
        <v>1.319472</v>
      </c>
    </row>
    <row r="63" spans="1:12" x14ac:dyDescent="0.3">
      <c r="A63">
        <v>62</v>
      </c>
      <c r="B63" s="5" t="s">
        <v>18</v>
      </c>
      <c r="C63" s="9" t="s">
        <v>98</v>
      </c>
      <c r="D63" s="113">
        <v>18</v>
      </c>
      <c r="E63" s="113">
        <v>10</v>
      </c>
      <c r="F63" s="7">
        <f t="shared" si="0"/>
        <v>2.5446959999999998E-2</v>
      </c>
      <c r="G63" s="8">
        <f t="shared" si="1"/>
        <v>0.17812871999999996</v>
      </c>
    </row>
    <row r="64" spans="1:12" x14ac:dyDescent="0.3">
      <c r="A64">
        <v>63</v>
      </c>
      <c r="B64" s="5" t="s">
        <v>18</v>
      </c>
      <c r="C64" s="9" t="s">
        <v>98</v>
      </c>
      <c r="D64" s="113">
        <v>30</v>
      </c>
      <c r="E64" s="113">
        <v>12</v>
      </c>
      <c r="F64" s="7">
        <f t="shared" si="0"/>
        <v>7.0685999999999999E-2</v>
      </c>
      <c r="G64" s="8">
        <f t="shared" si="1"/>
        <v>0.59376239999999991</v>
      </c>
    </row>
    <row r="65" spans="1:13" x14ac:dyDescent="0.3">
      <c r="A65">
        <v>64</v>
      </c>
      <c r="B65" s="5" t="s">
        <v>18</v>
      </c>
      <c r="C65" s="9" t="s">
        <v>98</v>
      </c>
      <c r="D65" s="113">
        <v>22</v>
      </c>
      <c r="E65" s="113">
        <v>11</v>
      </c>
      <c r="F65" s="7">
        <f t="shared" si="0"/>
        <v>3.8013359999999996E-2</v>
      </c>
      <c r="G65" s="8">
        <f t="shared" si="1"/>
        <v>0.292702872</v>
      </c>
    </row>
    <row r="66" spans="1:13" x14ac:dyDescent="0.3">
      <c r="A66">
        <v>65</v>
      </c>
      <c r="B66" s="5" t="s">
        <v>18</v>
      </c>
      <c r="C66" s="9" t="s">
        <v>98</v>
      </c>
      <c r="D66" s="113">
        <v>30</v>
      </c>
      <c r="E66" s="113">
        <v>12</v>
      </c>
      <c r="F66" s="7">
        <f t="shared" ref="F66:F120" si="9">((D66/100)^2)*0.7854</f>
        <v>7.0685999999999999E-2</v>
      </c>
      <c r="G66" s="8">
        <f t="shared" ref="G66:G129" si="10">((D66^2)*3.1416/40000)*E66*0.7</f>
        <v>0.59376239999999991</v>
      </c>
      <c r="K66" s="35" t="s">
        <v>55</v>
      </c>
      <c r="L66" s="35" t="s">
        <v>157</v>
      </c>
      <c r="M66" s="35" t="s">
        <v>156</v>
      </c>
    </row>
    <row r="67" spans="1:13" x14ac:dyDescent="0.3">
      <c r="A67">
        <v>66</v>
      </c>
      <c r="B67" s="5" t="s">
        <v>18</v>
      </c>
      <c r="C67" s="9" t="s">
        <v>98</v>
      </c>
      <c r="D67" s="113">
        <v>20</v>
      </c>
      <c r="E67" s="113">
        <v>10</v>
      </c>
      <c r="F67" s="7">
        <f t="shared" si="9"/>
        <v>3.1416000000000006E-2</v>
      </c>
      <c r="G67" s="8">
        <f t="shared" si="10"/>
        <v>0.21991199999999997</v>
      </c>
      <c r="K67" s="9" t="s">
        <v>107</v>
      </c>
      <c r="L67" s="167">
        <v>3.8580035870876337</v>
      </c>
      <c r="M67" s="167">
        <v>23.962717722902067</v>
      </c>
    </row>
    <row r="68" spans="1:13" x14ac:dyDescent="0.3">
      <c r="A68">
        <v>67</v>
      </c>
      <c r="B68" s="5" t="s">
        <v>8</v>
      </c>
      <c r="C68" s="9" t="s">
        <v>66</v>
      </c>
      <c r="D68" s="113">
        <v>40</v>
      </c>
      <c r="E68" s="113">
        <v>13</v>
      </c>
      <c r="F68" s="7">
        <f t="shared" si="9"/>
        <v>0.12566400000000003</v>
      </c>
      <c r="G68" s="8">
        <f t="shared" si="10"/>
        <v>1.1435423999999998</v>
      </c>
      <c r="K68" s="9" t="s">
        <v>110</v>
      </c>
      <c r="L68" s="167">
        <v>1.8895300845201168</v>
      </c>
      <c r="M68" s="167">
        <v>14.040496468459903</v>
      </c>
    </row>
    <row r="69" spans="1:13" x14ac:dyDescent="0.3">
      <c r="A69">
        <v>68</v>
      </c>
      <c r="B69" s="5" t="s">
        <v>18</v>
      </c>
      <c r="C69" s="9" t="s">
        <v>98</v>
      </c>
      <c r="D69" s="113">
        <v>22</v>
      </c>
      <c r="E69" s="113">
        <v>12</v>
      </c>
      <c r="F69" s="7">
        <f t="shared" si="9"/>
        <v>3.8013359999999996E-2</v>
      </c>
      <c r="G69" s="8">
        <f t="shared" si="10"/>
        <v>0.31931222400000003</v>
      </c>
      <c r="K69" s="9" t="s">
        <v>109</v>
      </c>
      <c r="L69" s="167">
        <v>1.5080752588549264</v>
      </c>
      <c r="M69" s="167">
        <v>8.3852517333689836</v>
      </c>
    </row>
    <row r="70" spans="1:13" x14ac:dyDescent="0.3">
      <c r="A70">
        <v>69</v>
      </c>
      <c r="B70" s="5" t="s">
        <v>18</v>
      </c>
      <c r="C70" s="9" t="s">
        <v>98</v>
      </c>
      <c r="D70" s="113">
        <v>14</v>
      </c>
      <c r="E70" s="113">
        <v>7</v>
      </c>
      <c r="F70" s="7">
        <f t="shared" si="9"/>
        <v>1.5393840000000002E-2</v>
      </c>
      <c r="G70" s="8">
        <f t="shared" si="10"/>
        <v>7.5429815999999997E-2</v>
      </c>
      <c r="K70" s="9" t="s">
        <v>106</v>
      </c>
      <c r="L70" s="167">
        <v>0.75879449180425051</v>
      </c>
      <c r="M70" s="167">
        <v>3.1854967121140807</v>
      </c>
    </row>
    <row r="71" spans="1:13" x14ac:dyDescent="0.3">
      <c r="A71">
        <v>70</v>
      </c>
      <c r="B71" s="5" t="s">
        <v>18</v>
      </c>
      <c r="C71" s="9" t="s">
        <v>98</v>
      </c>
      <c r="D71" s="113">
        <v>27</v>
      </c>
      <c r="E71" s="113">
        <v>15</v>
      </c>
      <c r="F71" s="7">
        <f t="shared" si="9"/>
        <v>5.7255660000000007E-2</v>
      </c>
      <c r="G71" s="8">
        <f t="shared" si="10"/>
        <v>0.60118442999999988</v>
      </c>
      <c r="K71" s="9" t="s">
        <v>97</v>
      </c>
      <c r="L71" s="167">
        <v>0.36131262533740777</v>
      </c>
      <c r="M71" s="167">
        <v>2.113959432342245</v>
      </c>
    </row>
    <row r="72" spans="1:13" x14ac:dyDescent="0.3">
      <c r="A72">
        <v>71</v>
      </c>
      <c r="B72" s="5" t="s">
        <v>11</v>
      </c>
      <c r="C72" s="139" t="s">
        <v>97</v>
      </c>
      <c r="D72" s="140">
        <v>40</v>
      </c>
      <c r="E72" s="140">
        <v>9</v>
      </c>
      <c r="F72" s="141">
        <f t="shared" si="9"/>
        <v>0.12566400000000003</v>
      </c>
      <c r="G72" s="142">
        <f t="shared" si="10"/>
        <v>0.79168319999999992</v>
      </c>
      <c r="K72" s="9" t="s">
        <v>67</v>
      </c>
      <c r="L72" s="167">
        <v>4.7673779999999999E-2</v>
      </c>
      <c r="M72" s="167">
        <v>0.25597756799999999</v>
      </c>
    </row>
    <row r="73" spans="1:13" x14ac:dyDescent="0.3">
      <c r="A73">
        <v>72</v>
      </c>
      <c r="B73" s="138" t="s">
        <v>8</v>
      </c>
      <c r="C73" s="9" t="s">
        <v>63</v>
      </c>
      <c r="D73" s="113">
        <v>42</v>
      </c>
      <c r="E73" s="113">
        <v>10</v>
      </c>
      <c r="F73" s="7">
        <f t="shared" si="9"/>
        <v>0.13854455999999998</v>
      </c>
      <c r="G73" s="8">
        <f t="shared" si="10"/>
        <v>0.96981192000000005</v>
      </c>
      <c r="K73" s="9" t="s">
        <v>131</v>
      </c>
      <c r="L73" s="167">
        <v>7.8540000000000016E-3</v>
      </c>
      <c r="M73" s="167">
        <v>8.2466999999999999E-2</v>
      </c>
    </row>
    <row r="74" spans="1:13" x14ac:dyDescent="0.3">
      <c r="A74">
        <v>73</v>
      </c>
      <c r="B74" s="5" t="s">
        <v>18</v>
      </c>
      <c r="C74" s="145" t="s">
        <v>98</v>
      </c>
      <c r="D74" s="146">
        <v>20</v>
      </c>
      <c r="E74" s="146">
        <v>9</v>
      </c>
      <c r="F74" s="147">
        <f t="shared" si="9"/>
        <v>3.1416000000000006E-2</v>
      </c>
      <c r="G74" s="42">
        <f t="shared" si="10"/>
        <v>0.19792079999999998</v>
      </c>
      <c r="K74" s="9" t="s">
        <v>112</v>
      </c>
      <c r="L74" s="167">
        <v>2.1326682729443235E-2</v>
      </c>
      <c r="M74" s="167">
        <v>7.9099821746880572E-2</v>
      </c>
    </row>
    <row r="75" spans="1:13" x14ac:dyDescent="0.3">
      <c r="A75">
        <v>74</v>
      </c>
      <c r="B75" s="5" t="s">
        <v>11</v>
      </c>
      <c r="C75" s="9" t="s">
        <v>97</v>
      </c>
      <c r="D75" s="113">
        <v>22</v>
      </c>
      <c r="E75" s="113">
        <v>9</v>
      </c>
      <c r="F75" s="7">
        <f t="shared" si="9"/>
        <v>3.8013359999999996E-2</v>
      </c>
      <c r="G75" s="8">
        <f t="shared" si="10"/>
        <v>0.239484168</v>
      </c>
      <c r="K75" s="9" t="s">
        <v>64</v>
      </c>
      <c r="L75" s="167">
        <v>1.9163760000000002E-2</v>
      </c>
      <c r="M75" s="167">
        <v>7.8068759999999987E-2</v>
      </c>
    </row>
    <row r="76" spans="1:13" x14ac:dyDescent="0.3">
      <c r="A76">
        <v>75</v>
      </c>
      <c r="B76" s="5" t="s">
        <v>11</v>
      </c>
      <c r="C76" s="9" t="s">
        <v>97</v>
      </c>
      <c r="D76" s="113">
        <v>20</v>
      </c>
      <c r="E76" s="113">
        <v>9</v>
      </c>
      <c r="F76" s="7">
        <f t="shared" si="9"/>
        <v>3.1416000000000006E-2</v>
      </c>
      <c r="G76" s="8">
        <f t="shared" si="10"/>
        <v>0.19792079999999998</v>
      </c>
      <c r="K76" s="9" t="s">
        <v>114</v>
      </c>
      <c r="L76" s="169">
        <v>3.1830914183855362E-3</v>
      </c>
      <c r="M76" s="169">
        <v>1.6221033868092691E-2</v>
      </c>
    </row>
    <row r="77" spans="1:13" x14ac:dyDescent="0.3">
      <c r="A77">
        <v>76</v>
      </c>
      <c r="B77" s="5" t="s">
        <v>18</v>
      </c>
      <c r="C77" s="9" t="s">
        <v>98</v>
      </c>
      <c r="D77" s="113">
        <v>25</v>
      </c>
      <c r="E77" s="113">
        <v>12</v>
      </c>
      <c r="F77" s="7">
        <f t="shared" si="9"/>
        <v>4.9087499999999999E-2</v>
      </c>
      <c r="G77" s="8">
        <f t="shared" si="10"/>
        <v>0.41233499999999995</v>
      </c>
      <c r="K77" s="9" t="s">
        <v>117</v>
      </c>
      <c r="L77" s="169">
        <v>2.0371785077667433E-3</v>
      </c>
      <c r="M77" s="169">
        <v>1.4260249554367203E-3</v>
      </c>
    </row>
    <row r="78" spans="1:13" x14ac:dyDescent="0.3">
      <c r="A78">
        <v>77</v>
      </c>
      <c r="B78" s="5" t="s">
        <v>18</v>
      </c>
      <c r="C78" s="9" t="s">
        <v>98</v>
      </c>
      <c r="D78" s="113">
        <v>25</v>
      </c>
      <c r="E78" s="113">
        <v>7</v>
      </c>
      <c r="F78" s="7">
        <f t="shared" si="9"/>
        <v>4.9087499999999999E-2</v>
      </c>
      <c r="G78" s="8">
        <f t="shared" si="10"/>
        <v>0.24052874999999999</v>
      </c>
    </row>
    <row r="79" spans="1:13" x14ac:dyDescent="0.3">
      <c r="A79">
        <v>78</v>
      </c>
      <c r="B79" s="5" t="s">
        <v>18</v>
      </c>
      <c r="C79" s="9" t="s">
        <v>98</v>
      </c>
      <c r="D79" s="113">
        <v>18</v>
      </c>
      <c r="E79" s="113">
        <v>7</v>
      </c>
      <c r="F79" s="7">
        <f t="shared" si="9"/>
        <v>2.5446959999999998E-2</v>
      </c>
      <c r="G79" s="8">
        <f t="shared" si="10"/>
        <v>0.12469010399999998</v>
      </c>
    </row>
    <row r="80" spans="1:13" x14ac:dyDescent="0.3">
      <c r="A80">
        <v>79</v>
      </c>
      <c r="B80" s="5" t="s">
        <v>18</v>
      </c>
      <c r="C80" s="9" t="s">
        <v>98</v>
      </c>
      <c r="D80" s="113">
        <v>40</v>
      </c>
      <c r="E80" s="113">
        <v>10</v>
      </c>
      <c r="F80" s="7">
        <f t="shared" si="9"/>
        <v>0.12566400000000003</v>
      </c>
      <c r="G80" s="8">
        <f t="shared" si="10"/>
        <v>0.87964799999999987</v>
      </c>
    </row>
    <row r="81" spans="1:12" x14ac:dyDescent="0.3">
      <c r="A81">
        <v>80</v>
      </c>
      <c r="B81" s="5" t="s">
        <v>18</v>
      </c>
      <c r="C81" s="9" t="s">
        <v>98</v>
      </c>
      <c r="D81" s="113">
        <v>53</v>
      </c>
      <c r="E81" s="113">
        <v>8</v>
      </c>
      <c r="F81" s="7">
        <f t="shared" si="9"/>
        <v>0.22061886000000003</v>
      </c>
      <c r="G81" s="8">
        <f t="shared" si="10"/>
        <v>1.2354656159999999</v>
      </c>
    </row>
    <row r="82" spans="1:12" x14ac:dyDescent="0.3">
      <c r="A82">
        <v>81</v>
      </c>
      <c r="B82" s="5" t="s">
        <v>96</v>
      </c>
      <c r="C82" s="9" t="s">
        <v>100</v>
      </c>
      <c r="D82" s="113">
        <v>15</v>
      </c>
      <c r="E82" s="113">
        <v>6</v>
      </c>
      <c r="F82" s="85">
        <f t="shared" si="9"/>
        <v>1.76715E-2</v>
      </c>
      <c r="G82" s="82">
        <f t="shared" si="10"/>
        <v>7.4220299999999989E-2</v>
      </c>
    </row>
    <row r="83" spans="1:12" x14ac:dyDescent="0.3">
      <c r="A83">
        <v>82</v>
      </c>
      <c r="B83" s="5" t="s">
        <v>96</v>
      </c>
      <c r="C83" s="9" t="s">
        <v>100</v>
      </c>
      <c r="D83" s="113">
        <v>15</v>
      </c>
      <c r="E83" s="113">
        <v>7</v>
      </c>
      <c r="F83" s="85">
        <f t="shared" si="9"/>
        <v>1.76715E-2</v>
      </c>
      <c r="G83" s="82">
        <f t="shared" si="10"/>
        <v>8.6590349999999983E-2</v>
      </c>
      <c r="K83" s="35" t="s">
        <v>55</v>
      </c>
      <c r="L83" s="21" t="s">
        <v>60</v>
      </c>
    </row>
    <row r="84" spans="1:12" x14ac:dyDescent="0.3">
      <c r="A84">
        <v>83</v>
      </c>
      <c r="B84" s="5" t="s">
        <v>18</v>
      </c>
      <c r="C84" s="9" t="s">
        <v>98</v>
      </c>
      <c r="D84" s="113">
        <v>18</v>
      </c>
      <c r="E84" s="113">
        <v>10</v>
      </c>
      <c r="F84" s="7">
        <f t="shared" si="9"/>
        <v>2.5446959999999998E-2</v>
      </c>
      <c r="G84" s="8">
        <f t="shared" si="10"/>
        <v>0.17812871999999996</v>
      </c>
      <c r="K84" s="9" t="s">
        <v>107</v>
      </c>
      <c r="L84" s="89">
        <v>124.63832078618806</v>
      </c>
    </row>
    <row r="85" spans="1:12" x14ac:dyDescent="0.3">
      <c r="A85">
        <v>84</v>
      </c>
      <c r="B85" s="5" t="s">
        <v>18</v>
      </c>
      <c r="C85" s="9" t="s">
        <v>98</v>
      </c>
      <c r="D85" s="113">
        <v>10</v>
      </c>
      <c r="E85" s="113">
        <v>7</v>
      </c>
      <c r="F85" s="7">
        <f t="shared" si="9"/>
        <v>7.8540000000000016E-3</v>
      </c>
      <c r="G85" s="8">
        <f t="shared" si="10"/>
        <v>3.8484599999999994E-2</v>
      </c>
      <c r="K85" s="9" t="s">
        <v>110</v>
      </c>
      <c r="L85" s="89">
        <v>50.27639404823941</v>
      </c>
    </row>
    <row r="86" spans="1:12" x14ac:dyDescent="0.3">
      <c r="A86">
        <v>85</v>
      </c>
      <c r="B86" s="5" t="s">
        <v>96</v>
      </c>
      <c r="C86" s="9" t="s">
        <v>100</v>
      </c>
      <c r="D86" s="113">
        <v>20</v>
      </c>
      <c r="E86" s="113">
        <v>7</v>
      </c>
      <c r="F86" s="85">
        <f t="shared" si="9"/>
        <v>3.1416000000000006E-2</v>
      </c>
      <c r="G86" s="82">
        <f t="shared" si="10"/>
        <v>0.15393839999999998</v>
      </c>
      <c r="K86" s="9" t="s">
        <v>109</v>
      </c>
      <c r="L86" s="89">
        <v>34.131832076212461</v>
      </c>
    </row>
    <row r="87" spans="1:12" x14ac:dyDescent="0.3">
      <c r="A87">
        <v>86</v>
      </c>
      <c r="B87" s="5" t="s">
        <v>96</v>
      </c>
      <c r="C87" s="9" t="s">
        <v>100</v>
      </c>
      <c r="D87" s="113">
        <v>10</v>
      </c>
      <c r="E87" s="113">
        <v>8</v>
      </c>
      <c r="F87" s="85">
        <f t="shared" si="9"/>
        <v>7.8540000000000016E-3</v>
      </c>
      <c r="G87" s="82">
        <f t="shared" si="10"/>
        <v>4.3982399999999998E-2</v>
      </c>
      <c r="K87" s="9" t="s">
        <v>106</v>
      </c>
      <c r="L87" s="89">
        <v>31.77539261075097</v>
      </c>
    </row>
    <row r="88" spans="1:12" x14ac:dyDescent="0.3">
      <c r="A88">
        <v>87</v>
      </c>
      <c r="B88" s="5" t="s">
        <v>18</v>
      </c>
      <c r="C88" s="9" t="s">
        <v>98</v>
      </c>
      <c r="D88" s="113">
        <v>19</v>
      </c>
      <c r="E88" s="113">
        <v>7</v>
      </c>
      <c r="F88" s="7">
        <f t="shared" si="9"/>
        <v>2.835294E-2</v>
      </c>
      <c r="G88" s="8">
        <f t="shared" si="10"/>
        <v>0.13892940600000001</v>
      </c>
      <c r="K88" s="9" t="s">
        <v>97</v>
      </c>
      <c r="L88" s="89">
        <v>18.322917076934136</v>
      </c>
    </row>
    <row r="89" spans="1:12" x14ac:dyDescent="0.3">
      <c r="A89">
        <v>88</v>
      </c>
      <c r="B89" s="5" t="s">
        <v>96</v>
      </c>
      <c r="C89" s="9" t="s">
        <v>100</v>
      </c>
      <c r="D89" s="113">
        <v>10</v>
      </c>
      <c r="E89" s="113">
        <v>4</v>
      </c>
      <c r="F89" s="85">
        <f t="shared" si="9"/>
        <v>7.8540000000000016E-3</v>
      </c>
      <c r="G89" s="82">
        <f t="shared" si="10"/>
        <v>2.1991199999999999E-2</v>
      </c>
      <c r="K89" s="9" t="s">
        <v>67</v>
      </c>
      <c r="L89" s="89">
        <v>7.4126328725194153</v>
      </c>
    </row>
    <row r="90" spans="1:12" x14ac:dyDescent="0.3">
      <c r="A90">
        <v>89</v>
      </c>
      <c r="B90" s="5" t="s">
        <v>96</v>
      </c>
      <c r="C90" s="9" t="s">
        <v>100</v>
      </c>
      <c r="D90" s="113">
        <v>12</v>
      </c>
      <c r="E90" s="113">
        <v>3</v>
      </c>
      <c r="F90" s="85">
        <f t="shared" si="9"/>
        <v>1.130976E-2</v>
      </c>
      <c r="G90" s="82">
        <f t="shared" si="10"/>
        <v>2.3750495999999999E-2</v>
      </c>
      <c r="K90" s="9" t="s">
        <v>112</v>
      </c>
      <c r="L90" s="89">
        <v>6.9817763295025568</v>
      </c>
    </row>
    <row r="91" spans="1:12" x14ac:dyDescent="0.3">
      <c r="A91">
        <v>90</v>
      </c>
      <c r="B91" s="5" t="s">
        <v>18</v>
      </c>
      <c r="C91" s="9" t="s">
        <v>98</v>
      </c>
      <c r="D91" s="113">
        <v>20</v>
      </c>
      <c r="E91" s="113">
        <v>8</v>
      </c>
      <c r="F91" s="7">
        <f t="shared" si="9"/>
        <v>3.1416000000000006E-2</v>
      </c>
      <c r="G91" s="8">
        <f t="shared" si="10"/>
        <v>0.17592959999999999</v>
      </c>
      <c r="K91" s="9" t="s">
        <v>117</v>
      </c>
      <c r="L91" s="89">
        <v>6.7542240389946375</v>
      </c>
    </row>
    <row r="92" spans="1:12" x14ac:dyDescent="0.3">
      <c r="A92">
        <v>91</v>
      </c>
      <c r="B92" s="5" t="s">
        <v>18</v>
      </c>
      <c r="C92" s="9" t="s">
        <v>98</v>
      </c>
      <c r="D92" s="113">
        <v>10</v>
      </c>
      <c r="E92" s="113">
        <v>6</v>
      </c>
      <c r="F92" s="7">
        <f t="shared" si="9"/>
        <v>7.8540000000000016E-3</v>
      </c>
      <c r="G92" s="8">
        <f t="shared" si="10"/>
        <v>3.2986799999999997E-2</v>
      </c>
      <c r="K92" s="9" t="s">
        <v>64</v>
      </c>
      <c r="L92" s="89">
        <v>6.7161649633929015</v>
      </c>
    </row>
    <row r="93" spans="1:12" x14ac:dyDescent="0.3">
      <c r="A93">
        <v>92</v>
      </c>
      <c r="B93" s="5" t="s">
        <v>96</v>
      </c>
      <c r="C93" s="9" t="s">
        <v>100</v>
      </c>
      <c r="D93" s="113">
        <v>10</v>
      </c>
      <c r="E93" s="113">
        <v>5</v>
      </c>
      <c r="F93" s="85">
        <f t="shared" si="9"/>
        <v>7.8540000000000016E-3</v>
      </c>
      <c r="G93" s="82">
        <f t="shared" si="10"/>
        <v>2.7488999999999996E-2</v>
      </c>
      <c r="K93" s="9" t="s">
        <v>114</v>
      </c>
      <c r="L93" s="89">
        <v>6.5276459792964685</v>
      </c>
    </row>
    <row r="94" spans="1:12" x14ac:dyDescent="0.3">
      <c r="A94">
        <v>93</v>
      </c>
      <c r="B94" s="5" t="s">
        <v>96</v>
      </c>
      <c r="C94" s="9" t="s">
        <v>100</v>
      </c>
      <c r="D94" s="113">
        <v>17</v>
      </c>
      <c r="E94" s="113">
        <v>6</v>
      </c>
      <c r="F94" s="85">
        <f t="shared" si="9"/>
        <v>2.2698060000000003E-2</v>
      </c>
      <c r="G94" s="82">
        <f t="shared" si="10"/>
        <v>9.5331851999999995E-2</v>
      </c>
      <c r="K94" s="9" t="s">
        <v>131</v>
      </c>
      <c r="L94" s="89">
        <v>6.462699217968968</v>
      </c>
    </row>
    <row r="95" spans="1:12" x14ac:dyDescent="0.3">
      <c r="A95">
        <v>94</v>
      </c>
      <c r="B95" s="5" t="s">
        <v>96</v>
      </c>
      <c r="C95" s="9" t="s">
        <v>100</v>
      </c>
      <c r="D95" s="113">
        <v>18</v>
      </c>
      <c r="E95" s="113">
        <v>5</v>
      </c>
      <c r="F95" s="85">
        <f t="shared" si="9"/>
        <v>2.5446959999999998E-2</v>
      </c>
      <c r="G95" s="82">
        <f t="shared" si="10"/>
        <v>8.9064359999999981E-2</v>
      </c>
    </row>
    <row r="96" spans="1:12" x14ac:dyDescent="0.3">
      <c r="A96">
        <v>95</v>
      </c>
      <c r="B96" s="5" t="s">
        <v>8</v>
      </c>
      <c r="C96" s="9" t="s">
        <v>66</v>
      </c>
      <c r="D96" s="113">
        <v>40</v>
      </c>
      <c r="E96" s="113">
        <v>15</v>
      </c>
      <c r="F96" s="7">
        <f t="shared" si="9"/>
        <v>0.12566400000000003</v>
      </c>
      <c r="G96" s="8">
        <f t="shared" si="10"/>
        <v>1.319472</v>
      </c>
    </row>
    <row r="97" spans="1:7" x14ac:dyDescent="0.3">
      <c r="A97">
        <v>96</v>
      </c>
      <c r="B97" s="5" t="s">
        <v>96</v>
      </c>
      <c r="C97" s="9" t="s">
        <v>100</v>
      </c>
      <c r="D97" s="113">
        <v>15</v>
      </c>
      <c r="E97" s="113">
        <v>8</v>
      </c>
      <c r="F97" s="85">
        <f>((D97/100)^2)*0.7854</f>
        <v>1.76715E-2</v>
      </c>
      <c r="G97" s="82">
        <f t="shared" si="10"/>
        <v>9.896039999999999E-2</v>
      </c>
    </row>
    <row r="98" spans="1:7" x14ac:dyDescent="0.3">
      <c r="A98">
        <v>97</v>
      </c>
      <c r="B98" s="5" t="s">
        <v>24</v>
      </c>
      <c r="C98" s="9" t="s">
        <v>64</v>
      </c>
      <c r="D98" s="113">
        <v>10</v>
      </c>
      <c r="E98" s="113">
        <v>7</v>
      </c>
      <c r="F98" s="7">
        <f t="shared" si="9"/>
        <v>7.8540000000000016E-3</v>
      </c>
      <c r="G98" s="8">
        <f t="shared" si="10"/>
        <v>3.8484599999999994E-2</v>
      </c>
    </row>
    <row r="99" spans="1:7" x14ac:dyDescent="0.3">
      <c r="A99">
        <v>98</v>
      </c>
      <c r="B99" s="5" t="s">
        <v>18</v>
      </c>
      <c r="C99" s="9" t="s">
        <v>98</v>
      </c>
      <c r="D99" s="113">
        <v>22</v>
      </c>
      <c r="E99" s="113">
        <v>15</v>
      </c>
      <c r="F99" s="7">
        <f t="shared" si="9"/>
        <v>3.8013359999999996E-2</v>
      </c>
      <c r="G99" s="8">
        <f t="shared" si="10"/>
        <v>0.39914028000000001</v>
      </c>
    </row>
    <row r="100" spans="1:7" x14ac:dyDescent="0.3">
      <c r="A100">
        <v>99</v>
      </c>
      <c r="B100" s="5" t="s">
        <v>18</v>
      </c>
      <c r="C100" s="9" t="s">
        <v>98</v>
      </c>
      <c r="D100" s="113">
        <v>35</v>
      </c>
      <c r="E100" s="113">
        <v>15</v>
      </c>
      <c r="F100" s="7">
        <f t="shared" si="9"/>
        <v>9.6211499999999991E-2</v>
      </c>
      <c r="G100" s="8">
        <f t="shared" si="10"/>
        <v>1.01022075</v>
      </c>
    </row>
    <row r="101" spans="1:7" x14ac:dyDescent="0.3">
      <c r="A101">
        <v>100</v>
      </c>
      <c r="B101" s="5" t="s">
        <v>96</v>
      </c>
      <c r="C101" s="9" t="s">
        <v>100</v>
      </c>
      <c r="D101" s="113">
        <v>20</v>
      </c>
      <c r="E101" s="113">
        <v>7</v>
      </c>
      <c r="F101" s="85">
        <f t="shared" si="9"/>
        <v>3.1416000000000006E-2</v>
      </c>
      <c r="G101" s="82">
        <f t="shared" si="10"/>
        <v>0.15393839999999998</v>
      </c>
    </row>
    <row r="102" spans="1:7" x14ac:dyDescent="0.3">
      <c r="A102">
        <v>101</v>
      </c>
      <c r="B102" s="5" t="s">
        <v>96</v>
      </c>
      <c r="C102" s="9" t="s">
        <v>100</v>
      </c>
      <c r="D102" s="113">
        <v>25</v>
      </c>
      <c r="E102" s="113">
        <v>8</v>
      </c>
      <c r="F102" s="85">
        <f t="shared" si="9"/>
        <v>4.9087499999999999E-2</v>
      </c>
      <c r="G102" s="82">
        <f t="shared" si="10"/>
        <v>0.27488999999999997</v>
      </c>
    </row>
    <row r="103" spans="1:7" x14ac:dyDescent="0.3">
      <c r="A103">
        <v>102</v>
      </c>
      <c r="B103" s="5" t="s">
        <v>8</v>
      </c>
      <c r="C103" s="9" t="s">
        <v>66</v>
      </c>
      <c r="D103" s="113">
        <v>17</v>
      </c>
      <c r="E103" s="113">
        <v>12</v>
      </c>
      <c r="F103" s="7">
        <f t="shared" si="9"/>
        <v>2.2698060000000003E-2</v>
      </c>
      <c r="G103" s="8">
        <f t="shared" si="10"/>
        <v>0.19066370399999999</v>
      </c>
    </row>
    <row r="104" spans="1:7" x14ac:dyDescent="0.3">
      <c r="A104">
        <v>103</v>
      </c>
      <c r="B104" s="5" t="s">
        <v>8</v>
      </c>
      <c r="C104" s="9" t="s">
        <v>66</v>
      </c>
      <c r="D104" s="113">
        <v>18</v>
      </c>
      <c r="E104" s="113">
        <v>12</v>
      </c>
      <c r="F104" s="7">
        <f t="shared" si="9"/>
        <v>2.5446959999999998E-2</v>
      </c>
      <c r="G104" s="8">
        <f t="shared" si="10"/>
        <v>0.21375446399999998</v>
      </c>
    </row>
    <row r="105" spans="1:7" x14ac:dyDescent="0.3">
      <c r="A105">
        <v>104</v>
      </c>
      <c r="B105" s="5" t="s">
        <v>8</v>
      </c>
      <c r="C105" s="9" t="s">
        <v>66</v>
      </c>
      <c r="D105" s="113">
        <v>25</v>
      </c>
      <c r="E105" s="113">
        <v>13</v>
      </c>
      <c r="F105" s="7">
        <f t="shared" si="9"/>
        <v>4.9087499999999999E-2</v>
      </c>
      <c r="G105" s="8">
        <f t="shared" si="10"/>
        <v>0.44669624999999996</v>
      </c>
    </row>
    <row r="106" spans="1:7" x14ac:dyDescent="0.3">
      <c r="A106">
        <v>105</v>
      </c>
      <c r="B106" s="5" t="s">
        <v>8</v>
      </c>
      <c r="C106" s="9" t="s">
        <v>66</v>
      </c>
      <c r="D106" s="113">
        <v>25</v>
      </c>
      <c r="E106" s="113">
        <v>13</v>
      </c>
      <c r="F106" s="7">
        <f t="shared" si="9"/>
        <v>4.9087499999999999E-2</v>
      </c>
      <c r="G106" s="8">
        <f t="shared" si="10"/>
        <v>0.44669624999999996</v>
      </c>
    </row>
    <row r="107" spans="1:7" x14ac:dyDescent="0.3">
      <c r="A107">
        <v>106</v>
      </c>
      <c r="B107" s="5" t="s">
        <v>8</v>
      </c>
      <c r="C107" s="9" t="s">
        <v>66</v>
      </c>
      <c r="D107" s="113">
        <v>30</v>
      </c>
      <c r="E107" s="113">
        <v>16</v>
      </c>
      <c r="F107" s="7">
        <f t="shared" si="9"/>
        <v>7.0685999999999999E-2</v>
      </c>
      <c r="G107" s="8">
        <f t="shared" si="10"/>
        <v>0.79168319999999992</v>
      </c>
    </row>
    <row r="108" spans="1:7" x14ac:dyDescent="0.3">
      <c r="A108">
        <v>107</v>
      </c>
      <c r="B108" s="5" t="s">
        <v>14</v>
      </c>
      <c r="C108" s="9" t="s">
        <v>67</v>
      </c>
      <c r="D108" s="113">
        <v>10</v>
      </c>
      <c r="E108" s="113">
        <v>6</v>
      </c>
      <c r="F108" s="7">
        <f t="shared" si="9"/>
        <v>7.8540000000000016E-3</v>
      </c>
      <c r="G108" s="8">
        <f t="shared" si="10"/>
        <v>3.2986799999999997E-2</v>
      </c>
    </row>
    <row r="109" spans="1:7" x14ac:dyDescent="0.3">
      <c r="A109">
        <v>108</v>
      </c>
      <c r="B109" s="5" t="s">
        <v>18</v>
      </c>
      <c r="C109" s="9" t="s">
        <v>98</v>
      </c>
      <c r="D109" s="113">
        <v>35</v>
      </c>
      <c r="E109" s="113">
        <v>15</v>
      </c>
      <c r="F109" s="7">
        <f t="shared" si="9"/>
        <v>9.6211499999999991E-2</v>
      </c>
      <c r="G109" s="8">
        <f t="shared" si="10"/>
        <v>1.01022075</v>
      </c>
    </row>
    <row r="110" spans="1:7" x14ac:dyDescent="0.3">
      <c r="A110">
        <v>109</v>
      </c>
      <c r="B110" s="5" t="s">
        <v>18</v>
      </c>
      <c r="C110" s="9" t="s">
        <v>98</v>
      </c>
      <c r="D110" s="113">
        <v>12</v>
      </c>
      <c r="E110" s="113">
        <v>8</v>
      </c>
      <c r="F110" s="7">
        <f t="shared" si="9"/>
        <v>1.130976E-2</v>
      </c>
      <c r="G110" s="8">
        <f t="shared" si="10"/>
        <v>6.3334656000000003E-2</v>
      </c>
    </row>
    <row r="111" spans="1:7" x14ac:dyDescent="0.3">
      <c r="A111">
        <v>110</v>
      </c>
      <c r="B111" s="5" t="s">
        <v>8</v>
      </c>
      <c r="C111" s="9" t="s">
        <v>66</v>
      </c>
      <c r="D111" s="113">
        <v>18</v>
      </c>
      <c r="E111" s="113">
        <v>9</v>
      </c>
      <c r="F111" s="7">
        <f t="shared" si="9"/>
        <v>2.5446959999999998E-2</v>
      </c>
      <c r="G111" s="8">
        <f t="shared" si="10"/>
        <v>0.16031584799999998</v>
      </c>
    </row>
    <row r="112" spans="1:7" x14ac:dyDescent="0.3">
      <c r="A112">
        <v>111</v>
      </c>
      <c r="B112" s="5" t="s">
        <v>14</v>
      </c>
      <c r="C112" s="9" t="s">
        <v>67</v>
      </c>
      <c r="D112" s="113">
        <v>11</v>
      </c>
      <c r="E112" s="113">
        <v>8</v>
      </c>
      <c r="F112" s="7">
        <f t="shared" si="9"/>
        <v>9.503339999999999E-3</v>
      </c>
      <c r="G112" s="8">
        <f t="shared" si="10"/>
        <v>5.3218703999999999E-2</v>
      </c>
    </row>
    <row r="113" spans="1:7" x14ac:dyDescent="0.3">
      <c r="A113">
        <v>112</v>
      </c>
      <c r="B113" s="5" t="s">
        <v>18</v>
      </c>
      <c r="C113" s="9" t="s">
        <v>98</v>
      </c>
      <c r="D113" s="113">
        <v>20</v>
      </c>
      <c r="E113" s="113">
        <v>9</v>
      </c>
      <c r="F113" s="7">
        <f t="shared" si="9"/>
        <v>3.1416000000000006E-2</v>
      </c>
      <c r="G113" s="8">
        <f t="shared" si="10"/>
        <v>0.19792079999999998</v>
      </c>
    </row>
    <row r="114" spans="1:7" x14ac:dyDescent="0.3">
      <c r="A114">
        <v>113</v>
      </c>
      <c r="B114" s="5" t="s">
        <v>96</v>
      </c>
      <c r="C114" s="9" t="s">
        <v>100</v>
      </c>
      <c r="D114" s="113">
        <v>18</v>
      </c>
      <c r="E114" s="113">
        <v>9</v>
      </c>
      <c r="F114" s="85">
        <f t="shared" si="9"/>
        <v>2.5446959999999998E-2</v>
      </c>
      <c r="G114" s="82">
        <f t="shared" si="10"/>
        <v>0.16031584799999998</v>
      </c>
    </row>
    <row r="115" spans="1:7" x14ac:dyDescent="0.3">
      <c r="A115">
        <v>114</v>
      </c>
      <c r="B115" s="5" t="s">
        <v>96</v>
      </c>
      <c r="C115" s="9" t="s">
        <v>100</v>
      </c>
      <c r="D115" s="113">
        <v>11</v>
      </c>
      <c r="E115" s="113">
        <v>2</v>
      </c>
      <c r="F115" s="85">
        <f t="shared" si="9"/>
        <v>9.503339999999999E-3</v>
      </c>
      <c r="G115" s="82">
        <f t="shared" si="10"/>
        <v>1.3304676E-2</v>
      </c>
    </row>
    <row r="116" spans="1:7" x14ac:dyDescent="0.3">
      <c r="A116">
        <v>115</v>
      </c>
      <c r="B116" s="5" t="s">
        <v>14</v>
      </c>
      <c r="C116" s="9" t="s">
        <v>67</v>
      </c>
      <c r="D116" s="113">
        <v>11</v>
      </c>
      <c r="E116" s="113">
        <v>6</v>
      </c>
      <c r="F116" s="7">
        <f t="shared" si="9"/>
        <v>9.503339999999999E-3</v>
      </c>
      <c r="G116" s="8">
        <f t="shared" si="10"/>
        <v>3.9914028000000004E-2</v>
      </c>
    </row>
    <row r="117" spans="1:7" x14ac:dyDescent="0.3">
      <c r="A117">
        <v>116</v>
      </c>
      <c r="B117" s="32" t="s">
        <v>18</v>
      </c>
      <c r="C117" s="9" t="s">
        <v>98</v>
      </c>
      <c r="D117" s="113">
        <v>22</v>
      </c>
      <c r="E117" s="113">
        <v>11</v>
      </c>
      <c r="F117" s="7">
        <f t="shared" si="9"/>
        <v>3.8013359999999996E-2</v>
      </c>
      <c r="G117" s="8">
        <f t="shared" si="10"/>
        <v>0.292702872</v>
      </c>
    </row>
    <row r="118" spans="1:7" x14ac:dyDescent="0.3">
      <c r="A118">
        <v>117</v>
      </c>
      <c r="B118" s="5" t="s">
        <v>11</v>
      </c>
      <c r="C118" s="9" t="s">
        <v>97</v>
      </c>
      <c r="D118" s="113">
        <v>18</v>
      </c>
      <c r="E118" s="113">
        <v>7</v>
      </c>
      <c r="F118" s="7">
        <f t="shared" si="9"/>
        <v>2.5446959999999998E-2</v>
      </c>
      <c r="G118" s="8">
        <f t="shared" si="10"/>
        <v>0.12469010399999998</v>
      </c>
    </row>
    <row r="119" spans="1:7" x14ac:dyDescent="0.3">
      <c r="A119">
        <v>118</v>
      </c>
      <c r="B119" s="5" t="s">
        <v>96</v>
      </c>
      <c r="C119" s="9" t="s">
        <v>100</v>
      </c>
      <c r="D119" s="113">
        <v>17</v>
      </c>
      <c r="E119" s="113">
        <v>7</v>
      </c>
      <c r="F119" s="85">
        <f>((D119/100)^2)*0.7854</f>
        <v>2.2698060000000003E-2</v>
      </c>
      <c r="G119" s="82">
        <f t="shared" si="10"/>
        <v>0.11122049400000002</v>
      </c>
    </row>
    <row r="120" spans="1:7" x14ac:dyDescent="0.3">
      <c r="A120">
        <v>119</v>
      </c>
      <c r="B120" s="5" t="s">
        <v>11</v>
      </c>
      <c r="C120" s="9" t="s">
        <v>97</v>
      </c>
      <c r="D120" s="113">
        <v>30</v>
      </c>
      <c r="E120" s="113">
        <v>6</v>
      </c>
      <c r="F120" s="7">
        <f t="shared" si="9"/>
        <v>7.0685999999999999E-2</v>
      </c>
      <c r="G120" s="8">
        <f t="shared" si="10"/>
        <v>0.29688119999999996</v>
      </c>
    </row>
    <row r="121" spans="1:7" x14ac:dyDescent="0.3">
      <c r="A121">
        <v>120</v>
      </c>
      <c r="B121" s="5" t="s">
        <v>96</v>
      </c>
      <c r="C121" s="9" t="s">
        <v>100</v>
      </c>
      <c r="D121" s="113">
        <v>19</v>
      </c>
      <c r="E121" s="113">
        <v>7</v>
      </c>
      <c r="F121" s="85">
        <f>((D121/100)^2)*0.7854</f>
        <v>2.835294E-2</v>
      </c>
      <c r="G121" s="82">
        <f t="shared" si="10"/>
        <v>0.13892940600000001</v>
      </c>
    </row>
    <row r="122" spans="1:7" x14ac:dyDescent="0.3">
      <c r="A122">
        <v>121</v>
      </c>
      <c r="B122" s="5" t="s">
        <v>96</v>
      </c>
      <c r="C122" s="9" t="s">
        <v>100</v>
      </c>
      <c r="D122" s="113">
        <v>20</v>
      </c>
      <c r="E122" s="113">
        <v>4</v>
      </c>
      <c r="F122" s="85">
        <f>((D122/100)^2)*0.7854</f>
        <v>3.1416000000000006E-2</v>
      </c>
      <c r="G122" s="82">
        <f t="shared" si="10"/>
        <v>8.7964799999999996E-2</v>
      </c>
    </row>
    <row r="123" spans="1:7" x14ac:dyDescent="0.3">
      <c r="A123">
        <v>122</v>
      </c>
      <c r="B123" s="5" t="s">
        <v>96</v>
      </c>
      <c r="C123" s="9" t="s">
        <v>100</v>
      </c>
      <c r="D123" s="68">
        <v>3.1830914183855361</v>
      </c>
      <c r="E123" s="38">
        <v>4</v>
      </c>
      <c r="F123" s="85">
        <f t="shared" ref="F123:F186" si="11">((D123/100)^2)*0.7854</f>
        <v>7.9577285459638415E-4</v>
      </c>
      <c r="G123" s="82">
        <f t="shared" si="10"/>
        <v>2.2281639928698753E-3</v>
      </c>
    </row>
    <row r="124" spans="1:7" x14ac:dyDescent="0.3">
      <c r="A124">
        <v>123</v>
      </c>
      <c r="B124" s="5" t="s">
        <v>96</v>
      </c>
      <c r="C124" s="9" t="s">
        <v>100</v>
      </c>
      <c r="D124" s="68">
        <v>4.4563279857397502</v>
      </c>
      <c r="E124" s="38">
        <v>4</v>
      </c>
      <c r="F124" s="85">
        <f t="shared" si="11"/>
        <v>1.5597147950089127E-3</v>
      </c>
      <c r="G124" s="82">
        <f t="shared" si="10"/>
        <v>4.3672014260249543E-3</v>
      </c>
    </row>
    <row r="125" spans="1:7" x14ac:dyDescent="0.3">
      <c r="A125">
        <v>124</v>
      </c>
      <c r="B125" s="5" t="s">
        <v>96</v>
      </c>
      <c r="C125" s="9" t="s">
        <v>100</v>
      </c>
      <c r="D125" s="68">
        <v>4.7746371275783037</v>
      </c>
      <c r="E125" s="38">
        <v>4</v>
      </c>
      <c r="F125" s="85">
        <f t="shared" si="11"/>
        <v>1.7904889228418637E-3</v>
      </c>
      <c r="G125" s="82">
        <f t="shared" si="10"/>
        <v>5.0133689839572185E-3</v>
      </c>
    </row>
    <row r="126" spans="1:7" x14ac:dyDescent="0.3">
      <c r="A126">
        <v>125</v>
      </c>
      <c r="B126" s="5" t="s">
        <v>96</v>
      </c>
      <c r="C126" s="9" t="s">
        <v>100</v>
      </c>
      <c r="D126" s="68">
        <v>3.1830914183855361</v>
      </c>
      <c r="E126" s="38">
        <v>3</v>
      </c>
      <c r="F126" s="85">
        <f t="shared" si="11"/>
        <v>7.9577285459638415E-4</v>
      </c>
      <c r="G126" s="82">
        <f t="shared" si="10"/>
        <v>1.6711229946524062E-3</v>
      </c>
    </row>
    <row r="127" spans="1:7" x14ac:dyDescent="0.3">
      <c r="A127">
        <v>126</v>
      </c>
      <c r="B127" t="s">
        <v>18</v>
      </c>
      <c r="C127" s="9" t="s">
        <v>98</v>
      </c>
      <c r="D127" s="68">
        <v>3.8197097020626432</v>
      </c>
      <c r="E127" s="38">
        <v>4</v>
      </c>
      <c r="F127" s="85">
        <f t="shared" si="11"/>
        <v>1.1459129106187928E-3</v>
      </c>
      <c r="G127" s="82">
        <f t="shared" si="10"/>
        <v>3.20855614973262E-3</v>
      </c>
    </row>
    <row r="128" spans="1:7" x14ac:dyDescent="0.3">
      <c r="A128">
        <v>127</v>
      </c>
      <c r="B128" s="5" t="s">
        <v>96</v>
      </c>
      <c r="C128" s="9" t="s">
        <v>100</v>
      </c>
      <c r="D128" s="68">
        <v>3.1830914183855361</v>
      </c>
      <c r="E128" s="38">
        <v>3</v>
      </c>
      <c r="F128" s="85">
        <f t="shared" si="11"/>
        <v>7.9577285459638415E-4</v>
      </c>
      <c r="G128" s="82">
        <f t="shared" si="10"/>
        <v>1.6711229946524062E-3</v>
      </c>
    </row>
    <row r="129" spans="1:7" x14ac:dyDescent="0.3">
      <c r="A129">
        <v>128</v>
      </c>
      <c r="B129" s="5" t="s">
        <v>96</v>
      </c>
      <c r="C129" s="9" t="s">
        <v>100</v>
      </c>
      <c r="D129" s="68">
        <v>3.1830914183855361</v>
      </c>
      <c r="E129" s="38">
        <v>4</v>
      </c>
      <c r="F129" s="85">
        <f t="shared" si="11"/>
        <v>7.9577285459638415E-4</v>
      </c>
      <c r="G129" s="82">
        <f t="shared" si="10"/>
        <v>2.2281639928698753E-3</v>
      </c>
    </row>
    <row r="130" spans="1:7" x14ac:dyDescent="0.3">
      <c r="A130">
        <v>129</v>
      </c>
      <c r="B130" t="s">
        <v>18</v>
      </c>
      <c r="C130" s="9" t="s">
        <v>98</v>
      </c>
      <c r="D130" s="68">
        <v>6.3661828367710722</v>
      </c>
      <c r="E130" s="38">
        <v>5</v>
      </c>
      <c r="F130" s="85">
        <f t="shared" si="11"/>
        <v>3.1830914183855366E-3</v>
      </c>
      <c r="G130" s="82">
        <f t="shared" ref="G130:G193" si="12">((D130^2)*3.1416/40000)*E130*0.7</f>
        <v>1.1140819964349376E-2</v>
      </c>
    </row>
    <row r="131" spans="1:7" x14ac:dyDescent="0.3">
      <c r="A131">
        <v>130</v>
      </c>
      <c r="B131" t="s">
        <v>18</v>
      </c>
      <c r="C131" s="9" t="s">
        <v>98</v>
      </c>
      <c r="D131" s="68">
        <v>7.9577285459638398</v>
      </c>
      <c r="E131" s="38">
        <v>4</v>
      </c>
      <c r="F131" s="85">
        <f t="shared" si="11"/>
        <v>4.9735803412273996E-3</v>
      </c>
      <c r="G131" s="82">
        <f t="shared" si="12"/>
        <v>1.3926024955436718E-2</v>
      </c>
    </row>
    <row r="132" spans="1:7" x14ac:dyDescent="0.3">
      <c r="A132">
        <v>131</v>
      </c>
      <c r="B132" s="5" t="s">
        <v>96</v>
      </c>
      <c r="C132" s="9" t="s">
        <v>100</v>
      </c>
      <c r="D132" s="68">
        <v>5.0929462694168581</v>
      </c>
      <c r="E132" s="38">
        <v>4</v>
      </c>
      <c r="F132" s="85">
        <f t="shared" si="11"/>
        <v>2.0371785077667433E-3</v>
      </c>
      <c r="G132" s="82">
        <f t="shared" si="12"/>
        <v>5.7040998217468813E-3</v>
      </c>
    </row>
    <row r="133" spans="1:7" x14ac:dyDescent="0.3">
      <c r="A133">
        <v>132</v>
      </c>
      <c r="B133" s="5" t="s">
        <v>96</v>
      </c>
      <c r="C133" s="9" t="s">
        <v>100</v>
      </c>
      <c r="D133" s="68">
        <v>3.8197097020626432</v>
      </c>
      <c r="E133" s="38">
        <v>5</v>
      </c>
      <c r="F133" s="85">
        <f t="shared" si="11"/>
        <v>1.1459129106187928E-3</v>
      </c>
      <c r="G133" s="82">
        <f t="shared" si="12"/>
        <v>4.010695187165775E-3</v>
      </c>
    </row>
    <row r="134" spans="1:7" x14ac:dyDescent="0.3">
      <c r="A134">
        <v>133</v>
      </c>
      <c r="B134" s="5" t="s">
        <v>96</v>
      </c>
      <c r="C134" s="139" t="s">
        <v>100</v>
      </c>
      <c r="D134" s="68">
        <v>4.4563279857397502</v>
      </c>
      <c r="E134" s="38">
        <v>3</v>
      </c>
      <c r="F134" s="143">
        <f t="shared" si="11"/>
        <v>1.5597147950089127E-3</v>
      </c>
      <c r="G134" s="144">
        <f t="shared" si="12"/>
        <v>3.2754010695187157E-3</v>
      </c>
    </row>
    <row r="135" spans="1:7" x14ac:dyDescent="0.3">
      <c r="A135">
        <v>134</v>
      </c>
      <c r="B135" s="138" t="s">
        <v>8</v>
      </c>
      <c r="C135" s="9" t="s">
        <v>63</v>
      </c>
      <c r="D135" s="152">
        <v>3.1830914183855361</v>
      </c>
      <c r="E135" s="153">
        <v>5</v>
      </c>
      <c r="F135" s="85">
        <f t="shared" si="11"/>
        <v>7.9577285459638415E-4</v>
      </c>
      <c r="G135" s="82">
        <f t="shared" si="12"/>
        <v>2.785204991087344E-3</v>
      </c>
    </row>
    <row r="136" spans="1:7" x14ac:dyDescent="0.3">
      <c r="A136">
        <v>135</v>
      </c>
      <c r="B136" s="138" t="s">
        <v>8</v>
      </c>
      <c r="C136" s="9" t="s">
        <v>63</v>
      </c>
      <c r="D136" s="152">
        <v>2.5464731347084291</v>
      </c>
      <c r="E136" s="153">
        <v>2</v>
      </c>
      <c r="F136" s="85">
        <f t="shared" si="11"/>
        <v>5.0929462694168583E-4</v>
      </c>
      <c r="G136" s="82">
        <f t="shared" si="12"/>
        <v>7.1301247771836016E-4</v>
      </c>
    </row>
    <row r="137" spans="1:7" x14ac:dyDescent="0.3">
      <c r="A137">
        <v>136</v>
      </c>
      <c r="B137" t="s">
        <v>18</v>
      </c>
      <c r="C137" s="145" t="s">
        <v>98</v>
      </c>
      <c r="D137" s="68">
        <v>4.4563279857397502</v>
      </c>
      <c r="E137" s="38">
        <v>5</v>
      </c>
      <c r="F137" s="148">
        <f t="shared" si="11"/>
        <v>1.5597147950089127E-3</v>
      </c>
      <c r="G137" s="149">
        <f t="shared" si="12"/>
        <v>5.4590017825311924E-3</v>
      </c>
    </row>
    <row r="138" spans="1:7" x14ac:dyDescent="0.3">
      <c r="A138">
        <v>137</v>
      </c>
      <c r="B138" t="s">
        <v>18</v>
      </c>
      <c r="C138" s="9" t="s">
        <v>98</v>
      </c>
      <c r="D138" s="68">
        <v>3.1830914183855361</v>
      </c>
      <c r="E138" s="38">
        <v>4</v>
      </c>
      <c r="F138" s="85">
        <f t="shared" si="11"/>
        <v>7.9577285459638415E-4</v>
      </c>
      <c r="G138" s="82">
        <f t="shared" si="12"/>
        <v>2.2281639928698753E-3</v>
      </c>
    </row>
    <row r="139" spans="1:7" x14ac:dyDescent="0.3">
      <c r="A139">
        <v>138</v>
      </c>
      <c r="B139" s="5" t="s">
        <v>96</v>
      </c>
      <c r="C139" s="9" t="s">
        <v>100</v>
      </c>
      <c r="D139" s="68">
        <v>6.3661828367710722</v>
      </c>
      <c r="E139" s="38">
        <v>4</v>
      </c>
      <c r="F139" s="85">
        <f t="shared" si="11"/>
        <v>3.1830914183855366E-3</v>
      </c>
      <c r="G139" s="82">
        <f t="shared" si="12"/>
        <v>8.9126559714795012E-3</v>
      </c>
    </row>
    <row r="140" spans="1:7" x14ac:dyDescent="0.3">
      <c r="A140">
        <v>139</v>
      </c>
      <c r="B140" t="s">
        <v>18</v>
      </c>
      <c r="C140" s="9" t="s">
        <v>98</v>
      </c>
      <c r="D140" s="68">
        <v>6.3661828367710722</v>
      </c>
      <c r="E140" s="38">
        <v>5</v>
      </c>
      <c r="F140" s="85">
        <f t="shared" si="11"/>
        <v>3.1830914183855366E-3</v>
      </c>
      <c r="G140" s="82">
        <f t="shared" si="12"/>
        <v>1.1140819964349376E-2</v>
      </c>
    </row>
    <row r="141" spans="1:7" x14ac:dyDescent="0.3">
      <c r="A141">
        <v>140</v>
      </c>
      <c r="B141" t="s">
        <v>8</v>
      </c>
      <c r="C141" s="9" t="s">
        <v>66</v>
      </c>
      <c r="D141" s="68">
        <v>5.7295645530939652</v>
      </c>
      <c r="E141" s="38">
        <v>6</v>
      </c>
      <c r="F141" s="85">
        <f t="shared" si="11"/>
        <v>2.5783040488922848E-3</v>
      </c>
      <c r="G141" s="82">
        <f t="shared" si="12"/>
        <v>1.0828877005347593E-2</v>
      </c>
    </row>
    <row r="142" spans="1:7" x14ac:dyDescent="0.3">
      <c r="A142">
        <v>141</v>
      </c>
      <c r="B142" t="s">
        <v>8</v>
      </c>
      <c r="C142" s="139" t="s">
        <v>66</v>
      </c>
      <c r="D142" s="68">
        <v>3.1830914183855361</v>
      </c>
      <c r="E142" s="38">
        <v>4</v>
      </c>
      <c r="F142" s="143">
        <f t="shared" si="11"/>
        <v>7.9577285459638415E-4</v>
      </c>
      <c r="G142" s="144">
        <f t="shared" si="12"/>
        <v>2.2281639928698753E-3</v>
      </c>
    </row>
    <row r="143" spans="1:7" x14ac:dyDescent="0.3">
      <c r="A143">
        <v>142</v>
      </c>
      <c r="B143" s="138" t="s">
        <v>8</v>
      </c>
      <c r="C143" s="9" t="s">
        <v>63</v>
      </c>
      <c r="D143" s="152">
        <v>3.1830914183855361</v>
      </c>
      <c r="E143" s="153">
        <v>4</v>
      </c>
      <c r="F143" s="85">
        <f t="shared" si="11"/>
        <v>7.9577285459638415E-4</v>
      </c>
      <c r="G143" s="82">
        <f t="shared" si="12"/>
        <v>2.2281639928698753E-3</v>
      </c>
    </row>
    <row r="144" spans="1:7" x14ac:dyDescent="0.3">
      <c r="A144">
        <v>143</v>
      </c>
      <c r="B144" s="49" t="s">
        <v>116</v>
      </c>
      <c r="C144" s="47" t="s">
        <v>117</v>
      </c>
      <c r="D144" s="68">
        <v>2.5464731347084291</v>
      </c>
      <c r="E144" s="38">
        <v>1</v>
      </c>
      <c r="F144" s="150">
        <f t="shared" si="11"/>
        <v>5.0929462694168583E-4</v>
      </c>
      <c r="G144" s="151">
        <f t="shared" si="12"/>
        <v>3.5650623885918008E-4</v>
      </c>
    </row>
    <row r="145" spans="1:7" x14ac:dyDescent="0.3">
      <c r="A145">
        <v>144</v>
      </c>
      <c r="B145" s="138" t="s">
        <v>8</v>
      </c>
      <c r="C145" s="9" t="s">
        <v>63</v>
      </c>
      <c r="D145" s="152">
        <v>2.5464731347084291</v>
      </c>
      <c r="E145" s="153">
        <v>2</v>
      </c>
      <c r="F145" s="85">
        <f t="shared" si="11"/>
        <v>5.0929462694168583E-4</v>
      </c>
      <c r="G145" s="82">
        <f t="shared" si="12"/>
        <v>7.1301247771836016E-4</v>
      </c>
    </row>
    <row r="146" spans="1:7" x14ac:dyDescent="0.3">
      <c r="A146">
        <v>145</v>
      </c>
      <c r="B146" t="s">
        <v>18</v>
      </c>
      <c r="C146" s="145" t="s">
        <v>98</v>
      </c>
      <c r="D146" s="68">
        <v>3.8197097020626432</v>
      </c>
      <c r="E146" s="38">
        <v>7</v>
      </c>
      <c r="F146" s="148">
        <f t="shared" si="11"/>
        <v>1.1459129106187928E-3</v>
      </c>
      <c r="G146" s="149">
        <f t="shared" si="12"/>
        <v>5.6149732620320849E-3</v>
      </c>
    </row>
    <row r="147" spans="1:7" x14ac:dyDescent="0.3">
      <c r="A147">
        <v>146</v>
      </c>
      <c r="B147" t="s">
        <v>18</v>
      </c>
      <c r="C147" s="9" t="s">
        <v>98</v>
      </c>
      <c r="D147" s="68">
        <v>3.8197097020626432</v>
      </c>
      <c r="E147" s="38">
        <v>7</v>
      </c>
      <c r="F147" s="85">
        <f t="shared" si="11"/>
        <v>1.1459129106187928E-3</v>
      </c>
      <c r="G147" s="82">
        <f t="shared" si="12"/>
        <v>5.6149732620320849E-3</v>
      </c>
    </row>
    <row r="148" spans="1:7" x14ac:dyDescent="0.3">
      <c r="A148">
        <v>147</v>
      </c>
      <c r="B148" s="5" t="s">
        <v>96</v>
      </c>
      <c r="C148" s="9" t="s">
        <v>100</v>
      </c>
      <c r="D148" s="68">
        <v>3.8197097020626432</v>
      </c>
      <c r="E148" s="38">
        <v>5</v>
      </c>
      <c r="F148" s="85">
        <f t="shared" si="11"/>
        <v>1.1459129106187928E-3</v>
      </c>
      <c r="G148" s="82">
        <f t="shared" si="12"/>
        <v>4.010695187165775E-3</v>
      </c>
    </row>
    <row r="149" spans="1:7" x14ac:dyDescent="0.3">
      <c r="A149">
        <v>148</v>
      </c>
      <c r="B149" t="s">
        <v>18</v>
      </c>
      <c r="C149" s="9" t="s">
        <v>98</v>
      </c>
      <c r="D149" s="68">
        <v>4.4563279857397502</v>
      </c>
      <c r="E149" s="38">
        <v>6</v>
      </c>
      <c r="F149" s="85">
        <f t="shared" si="11"/>
        <v>1.5597147950089127E-3</v>
      </c>
      <c r="G149" s="82">
        <f t="shared" si="12"/>
        <v>6.5508021390374314E-3</v>
      </c>
    </row>
    <row r="150" spans="1:7" x14ac:dyDescent="0.3">
      <c r="A150">
        <v>149</v>
      </c>
      <c r="B150" t="s">
        <v>18</v>
      </c>
      <c r="C150" s="9" t="s">
        <v>98</v>
      </c>
      <c r="D150" s="68">
        <v>4.4563279857397502</v>
      </c>
      <c r="E150" s="38">
        <v>6</v>
      </c>
      <c r="F150" s="85">
        <f t="shared" si="11"/>
        <v>1.5597147950089127E-3</v>
      </c>
      <c r="G150" s="82">
        <f t="shared" si="12"/>
        <v>6.5508021390374314E-3</v>
      </c>
    </row>
    <row r="151" spans="1:7" x14ac:dyDescent="0.3">
      <c r="A151">
        <v>150</v>
      </c>
      <c r="B151" t="s">
        <v>8</v>
      </c>
      <c r="C151" s="9" t="s">
        <v>66</v>
      </c>
      <c r="D151" s="68">
        <v>3.8197097020626432</v>
      </c>
      <c r="E151" s="38">
        <v>4</v>
      </c>
      <c r="F151" s="85">
        <f t="shared" si="11"/>
        <v>1.1459129106187928E-3</v>
      </c>
      <c r="G151" s="82">
        <f t="shared" si="12"/>
        <v>3.20855614973262E-3</v>
      </c>
    </row>
    <row r="152" spans="1:7" x14ac:dyDescent="0.3">
      <c r="A152">
        <v>151</v>
      </c>
      <c r="B152" t="s">
        <v>8</v>
      </c>
      <c r="C152" s="9" t="s">
        <v>66</v>
      </c>
      <c r="D152" s="68">
        <v>4.7746371275783037</v>
      </c>
      <c r="E152" s="38">
        <v>6</v>
      </c>
      <c r="F152" s="85">
        <f t="shared" si="11"/>
        <v>1.7904889228418637E-3</v>
      </c>
      <c r="G152" s="82">
        <f t="shared" si="12"/>
        <v>7.5200534759358286E-3</v>
      </c>
    </row>
    <row r="153" spans="1:7" x14ac:dyDescent="0.3">
      <c r="A153">
        <v>152</v>
      </c>
      <c r="B153" t="s">
        <v>18</v>
      </c>
      <c r="C153" s="9" t="s">
        <v>98</v>
      </c>
      <c r="D153" s="68">
        <v>3.8197097020626432</v>
      </c>
      <c r="E153" s="38">
        <v>6</v>
      </c>
      <c r="F153" s="85">
        <f t="shared" si="11"/>
        <v>1.1459129106187928E-3</v>
      </c>
      <c r="G153" s="82">
        <f t="shared" si="12"/>
        <v>4.8128342245989299E-3</v>
      </c>
    </row>
    <row r="154" spans="1:7" x14ac:dyDescent="0.3">
      <c r="A154">
        <v>153</v>
      </c>
      <c r="B154" t="s">
        <v>18</v>
      </c>
      <c r="C154" s="9" t="s">
        <v>98</v>
      </c>
      <c r="D154" s="68">
        <v>2.5464731347084291</v>
      </c>
      <c r="E154" s="38">
        <v>3</v>
      </c>
      <c r="F154" s="85">
        <f t="shared" si="11"/>
        <v>5.0929462694168583E-4</v>
      </c>
      <c r="G154" s="82">
        <f t="shared" si="12"/>
        <v>1.0695187165775401E-3</v>
      </c>
    </row>
    <row r="155" spans="1:7" x14ac:dyDescent="0.3">
      <c r="A155">
        <v>154</v>
      </c>
      <c r="B155" t="s">
        <v>18</v>
      </c>
      <c r="C155" s="9" t="s">
        <v>98</v>
      </c>
      <c r="D155" s="68">
        <v>3.8197097020626432</v>
      </c>
      <c r="E155" s="38">
        <v>8</v>
      </c>
      <c r="F155" s="85">
        <f t="shared" si="11"/>
        <v>1.1459129106187928E-3</v>
      </c>
      <c r="G155" s="82">
        <f t="shared" si="12"/>
        <v>6.4171122994652399E-3</v>
      </c>
    </row>
    <row r="156" spans="1:7" x14ac:dyDescent="0.3">
      <c r="A156">
        <v>155</v>
      </c>
      <c r="B156" t="s">
        <v>18</v>
      </c>
      <c r="C156" s="9" t="s">
        <v>98</v>
      </c>
      <c r="D156" s="68">
        <v>2.5464731347084291</v>
      </c>
      <c r="E156" s="38">
        <v>4</v>
      </c>
      <c r="F156" s="85">
        <f t="shared" si="11"/>
        <v>5.0929462694168583E-4</v>
      </c>
      <c r="G156" s="82">
        <f t="shared" si="12"/>
        <v>1.4260249554367203E-3</v>
      </c>
    </row>
    <row r="157" spans="1:7" x14ac:dyDescent="0.3">
      <c r="A157">
        <v>156</v>
      </c>
      <c r="B157" t="s">
        <v>18</v>
      </c>
      <c r="C157" s="9" t="s">
        <v>98</v>
      </c>
      <c r="D157" s="68">
        <v>3.8197097020626432</v>
      </c>
      <c r="E157" s="38">
        <v>6</v>
      </c>
      <c r="F157" s="85">
        <f t="shared" si="11"/>
        <v>1.1459129106187928E-3</v>
      </c>
      <c r="G157" s="82">
        <f t="shared" si="12"/>
        <v>4.8128342245989299E-3</v>
      </c>
    </row>
    <row r="158" spans="1:7" x14ac:dyDescent="0.3">
      <c r="A158">
        <v>157</v>
      </c>
      <c r="B158" t="s">
        <v>8</v>
      </c>
      <c r="C158" s="9" t="s">
        <v>66</v>
      </c>
      <c r="D158" s="68">
        <v>3.8197097020626432</v>
      </c>
      <c r="E158" s="38">
        <v>5</v>
      </c>
      <c r="F158" s="85">
        <f t="shared" si="11"/>
        <v>1.1459129106187928E-3</v>
      </c>
      <c r="G158" s="82">
        <f t="shared" si="12"/>
        <v>4.010695187165775E-3</v>
      </c>
    </row>
    <row r="159" spans="1:7" x14ac:dyDescent="0.3">
      <c r="A159">
        <v>158</v>
      </c>
      <c r="B159" t="s">
        <v>18</v>
      </c>
      <c r="C159" s="9" t="s">
        <v>98</v>
      </c>
      <c r="D159" s="68">
        <v>3.8197097020626432</v>
      </c>
      <c r="E159" s="38">
        <v>4</v>
      </c>
      <c r="F159" s="85">
        <f t="shared" si="11"/>
        <v>1.1459129106187928E-3</v>
      </c>
      <c r="G159" s="82">
        <f t="shared" si="12"/>
        <v>3.20855614973262E-3</v>
      </c>
    </row>
    <row r="160" spans="1:7" x14ac:dyDescent="0.3">
      <c r="A160">
        <v>159</v>
      </c>
      <c r="B160" t="s">
        <v>18</v>
      </c>
      <c r="C160" s="9" t="s">
        <v>98</v>
      </c>
      <c r="D160" s="68">
        <v>3.1830914183855361</v>
      </c>
      <c r="E160" s="38">
        <v>5</v>
      </c>
      <c r="F160" s="85">
        <f t="shared" si="11"/>
        <v>7.9577285459638415E-4</v>
      </c>
      <c r="G160" s="82">
        <f t="shared" si="12"/>
        <v>2.785204991087344E-3</v>
      </c>
    </row>
    <row r="161" spans="1:7" x14ac:dyDescent="0.3">
      <c r="A161">
        <v>160</v>
      </c>
      <c r="B161" t="s">
        <v>18</v>
      </c>
      <c r="C161" s="9" t="s">
        <v>98</v>
      </c>
      <c r="D161" s="68">
        <v>3.1830914183855361</v>
      </c>
      <c r="E161" s="38">
        <v>5</v>
      </c>
      <c r="F161" s="85">
        <f t="shared" si="11"/>
        <v>7.9577285459638415E-4</v>
      </c>
      <c r="G161" s="82">
        <f t="shared" si="12"/>
        <v>2.785204991087344E-3</v>
      </c>
    </row>
    <row r="162" spans="1:7" x14ac:dyDescent="0.3">
      <c r="A162">
        <v>161</v>
      </c>
      <c r="B162" s="5" t="s">
        <v>96</v>
      </c>
      <c r="C162" s="9" t="s">
        <v>100</v>
      </c>
      <c r="D162" s="68">
        <v>3.8197097020626432</v>
      </c>
      <c r="E162" s="38">
        <v>5</v>
      </c>
      <c r="F162" s="85">
        <f t="shared" si="11"/>
        <v>1.1459129106187928E-3</v>
      </c>
      <c r="G162" s="82">
        <f t="shared" si="12"/>
        <v>4.010695187165775E-3</v>
      </c>
    </row>
    <row r="163" spans="1:7" x14ac:dyDescent="0.3">
      <c r="A163">
        <v>162</v>
      </c>
      <c r="B163" t="s">
        <v>18</v>
      </c>
      <c r="C163" s="9" t="s">
        <v>98</v>
      </c>
      <c r="D163" s="68">
        <v>3.1830914183855361</v>
      </c>
      <c r="E163" s="38">
        <v>5</v>
      </c>
      <c r="F163" s="85">
        <f t="shared" si="11"/>
        <v>7.9577285459638415E-4</v>
      </c>
      <c r="G163" s="82">
        <f t="shared" si="12"/>
        <v>2.785204991087344E-3</v>
      </c>
    </row>
    <row r="164" spans="1:7" x14ac:dyDescent="0.3">
      <c r="A164">
        <v>163</v>
      </c>
      <c r="B164" t="s">
        <v>18</v>
      </c>
      <c r="C164" s="9" t="s">
        <v>98</v>
      </c>
      <c r="D164" s="68">
        <v>2.5464731347084291</v>
      </c>
      <c r="E164" s="38">
        <v>4</v>
      </c>
      <c r="F164" s="85">
        <f t="shared" si="11"/>
        <v>5.0929462694168583E-4</v>
      </c>
      <c r="G164" s="82">
        <f t="shared" si="12"/>
        <v>1.4260249554367203E-3</v>
      </c>
    </row>
    <row r="165" spans="1:7" x14ac:dyDescent="0.3">
      <c r="A165">
        <v>164</v>
      </c>
      <c r="B165" t="s">
        <v>18</v>
      </c>
      <c r="C165" s="9" t="s">
        <v>98</v>
      </c>
      <c r="D165" s="68">
        <v>2.5464731347084291</v>
      </c>
      <c r="E165" s="38">
        <v>5</v>
      </c>
      <c r="F165" s="85">
        <f t="shared" si="11"/>
        <v>5.0929462694168583E-4</v>
      </c>
      <c r="G165" s="82">
        <f t="shared" si="12"/>
        <v>1.7825311942959001E-3</v>
      </c>
    </row>
    <row r="166" spans="1:7" x14ac:dyDescent="0.3">
      <c r="A166">
        <v>165</v>
      </c>
      <c r="B166" t="s">
        <v>18</v>
      </c>
      <c r="C166" s="9" t="s">
        <v>98</v>
      </c>
      <c r="D166" s="68">
        <v>4.4563279857397502</v>
      </c>
      <c r="E166" s="38">
        <v>7</v>
      </c>
      <c r="F166" s="85">
        <f t="shared" si="11"/>
        <v>1.5597147950089127E-3</v>
      </c>
      <c r="G166" s="82">
        <f t="shared" si="12"/>
        <v>7.6426024955436687E-3</v>
      </c>
    </row>
    <row r="167" spans="1:7" x14ac:dyDescent="0.3">
      <c r="A167">
        <v>166</v>
      </c>
      <c r="B167" s="5" t="s">
        <v>96</v>
      </c>
      <c r="C167" s="9" t="s">
        <v>100</v>
      </c>
      <c r="D167" s="68">
        <v>5.7295645530939652</v>
      </c>
      <c r="E167" s="38">
        <v>6</v>
      </c>
      <c r="F167" s="85">
        <f t="shared" si="11"/>
        <v>2.5783040488922848E-3</v>
      </c>
      <c r="G167" s="82">
        <f t="shared" si="12"/>
        <v>1.0828877005347593E-2</v>
      </c>
    </row>
    <row r="168" spans="1:7" x14ac:dyDescent="0.3">
      <c r="A168">
        <v>167</v>
      </c>
      <c r="B168" s="5" t="s">
        <v>96</v>
      </c>
      <c r="C168" s="9" t="s">
        <v>100</v>
      </c>
      <c r="D168" s="68">
        <v>3.1830914183855361</v>
      </c>
      <c r="E168" s="38">
        <v>4</v>
      </c>
      <c r="F168" s="85">
        <f t="shared" si="11"/>
        <v>7.9577285459638415E-4</v>
      </c>
      <c r="G168" s="82">
        <f t="shared" si="12"/>
        <v>2.2281639928698753E-3</v>
      </c>
    </row>
    <row r="169" spans="1:7" x14ac:dyDescent="0.3">
      <c r="A169">
        <v>168</v>
      </c>
      <c r="B169" s="5" t="s">
        <v>96</v>
      </c>
      <c r="C169" s="9" t="s">
        <v>100</v>
      </c>
      <c r="D169" s="68">
        <v>4.4563279857397502</v>
      </c>
      <c r="E169" s="38">
        <v>4</v>
      </c>
      <c r="F169" s="85">
        <f t="shared" si="11"/>
        <v>1.5597147950089127E-3</v>
      </c>
      <c r="G169" s="82">
        <f t="shared" si="12"/>
        <v>4.3672014260249543E-3</v>
      </c>
    </row>
    <row r="170" spans="1:7" x14ac:dyDescent="0.3">
      <c r="A170">
        <v>169</v>
      </c>
      <c r="B170" s="5" t="s">
        <v>96</v>
      </c>
      <c r="C170" s="9" t="s">
        <v>100</v>
      </c>
      <c r="D170" s="68">
        <v>4.7746371275783037</v>
      </c>
      <c r="E170" s="38">
        <v>4</v>
      </c>
      <c r="F170" s="85">
        <f t="shared" si="11"/>
        <v>1.7904889228418637E-3</v>
      </c>
      <c r="G170" s="82">
        <f t="shared" si="12"/>
        <v>5.0133689839572185E-3</v>
      </c>
    </row>
    <row r="171" spans="1:7" x14ac:dyDescent="0.3">
      <c r="A171">
        <v>170</v>
      </c>
      <c r="B171" s="5" t="s">
        <v>96</v>
      </c>
      <c r="C171" s="9" t="s">
        <v>100</v>
      </c>
      <c r="D171" s="68">
        <v>3.1830914183855361</v>
      </c>
      <c r="E171" s="38">
        <v>3</v>
      </c>
      <c r="F171" s="85">
        <f t="shared" si="11"/>
        <v>7.9577285459638415E-4</v>
      </c>
      <c r="G171" s="82">
        <f t="shared" si="12"/>
        <v>1.6711229946524062E-3</v>
      </c>
    </row>
    <row r="172" spans="1:7" x14ac:dyDescent="0.3">
      <c r="A172">
        <v>171</v>
      </c>
      <c r="B172" t="s">
        <v>18</v>
      </c>
      <c r="C172" s="9" t="s">
        <v>98</v>
      </c>
      <c r="D172" s="68">
        <v>3.8197097020626432</v>
      </c>
      <c r="E172" s="38">
        <v>4</v>
      </c>
      <c r="F172" s="85">
        <f t="shared" si="11"/>
        <v>1.1459129106187928E-3</v>
      </c>
      <c r="G172" s="82">
        <f t="shared" si="12"/>
        <v>3.20855614973262E-3</v>
      </c>
    </row>
    <row r="173" spans="1:7" x14ac:dyDescent="0.3">
      <c r="A173">
        <v>172</v>
      </c>
      <c r="B173" s="5" t="s">
        <v>96</v>
      </c>
      <c r="C173" s="9" t="s">
        <v>100</v>
      </c>
      <c r="D173" s="68">
        <v>3.1830914183855361</v>
      </c>
      <c r="E173" s="38">
        <v>3</v>
      </c>
      <c r="F173" s="85">
        <f t="shared" si="11"/>
        <v>7.9577285459638415E-4</v>
      </c>
      <c r="G173" s="82">
        <f t="shared" si="12"/>
        <v>1.6711229946524062E-3</v>
      </c>
    </row>
    <row r="174" spans="1:7" x14ac:dyDescent="0.3">
      <c r="A174">
        <v>173</v>
      </c>
      <c r="B174" s="5" t="s">
        <v>96</v>
      </c>
      <c r="C174" s="9" t="s">
        <v>100</v>
      </c>
      <c r="D174" s="68">
        <v>3.1830914183855361</v>
      </c>
      <c r="E174" s="38">
        <v>4</v>
      </c>
      <c r="F174" s="85">
        <f t="shared" si="11"/>
        <v>7.9577285459638415E-4</v>
      </c>
      <c r="G174" s="82">
        <f t="shared" si="12"/>
        <v>2.2281639928698753E-3</v>
      </c>
    </row>
    <row r="175" spans="1:7" x14ac:dyDescent="0.3">
      <c r="A175">
        <v>174</v>
      </c>
      <c r="B175" t="s">
        <v>18</v>
      </c>
      <c r="C175" s="9" t="s">
        <v>98</v>
      </c>
      <c r="D175" s="68">
        <v>6.3661828367710722</v>
      </c>
      <c r="E175" s="38">
        <v>5</v>
      </c>
      <c r="F175" s="85">
        <f t="shared" si="11"/>
        <v>3.1830914183855366E-3</v>
      </c>
      <c r="G175" s="82">
        <f t="shared" si="12"/>
        <v>1.1140819964349376E-2</v>
      </c>
    </row>
    <row r="176" spans="1:7" x14ac:dyDescent="0.3">
      <c r="A176">
        <v>175</v>
      </c>
      <c r="B176" t="s">
        <v>18</v>
      </c>
      <c r="C176" s="9" t="s">
        <v>98</v>
      </c>
      <c r="D176" s="68">
        <v>7.9577285459638398</v>
      </c>
      <c r="E176" s="38">
        <v>4</v>
      </c>
      <c r="F176" s="85">
        <f t="shared" si="11"/>
        <v>4.9735803412273996E-3</v>
      </c>
      <c r="G176" s="82">
        <f t="shared" si="12"/>
        <v>1.3926024955436718E-2</v>
      </c>
    </row>
    <row r="177" spans="1:7" x14ac:dyDescent="0.3">
      <c r="A177">
        <v>176</v>
      </c>
      <c r="B177" s="5" t="s">
        <v>96</v>
      </c>
      <c r="C177" s="9" t="s">
        <v>100</v>
      </c>
      <c r="D177" s="68">
        <v>5.0929462694168581</v>
      </c>
      <c r="E177" s="38">
        <v>4</v>
      </c>
      <c r="F177" s="85">
        <f t="shared" si="11"/>
        <v>2.0371785077667433E-3</v>
      </c>
      <c r="G177" s="82">
        <f t="shared" si="12"/>
        <v>5.7040998217468813E-3</v>
      </c>
    </row>
    <row r="178" spans="1:7" x14ac:dyDescent="0.3">
      <c r="A178">
        <v>177</v>
      </c>
      <c r="B178" s="5" t="s">
        <v>96</v>
      </c>
      <c r="C178" s="9" t="s">
        <v>100</v>
      </c>
      <c r="D178" s="68">
        <v>3.8197097020626432</v>
      </c>
      <c r="E178" s="38">
        <v>5</v>
      </c>
      <c r="F178" s="85">
        <f t="shared" si="11"/>
        <v>1.1459129106187928E-3</v>
      </c>
      <c r="G178" s="82">
        <f t="shared" si="12"/>
        <v>4.010695187165775E-3</v>
      </c>
    </row>
    <row r="179" spans="1:7" x14ac:dyDescent="0.3">
      <c r="A179">
        <v>178</v>
      </c>
      <c r="B179" s="5" t="s">
        <v>96</v>
      </c>
      <c r="C179" s="139" t="s">
        <v>100</v>
      </c>
      <c r="D179" s="68">
        <v>4.4563279857397502</v>
      </c>
      <c r="E179" s="38">
        <v>3</v>
      </c>
      <c r="F179" s="143">
        <f t="shared" si="11"/>
        <v>1.5597147950089127E-3</v>
      </c>
      <c r="G179" s="144">
        <f t="shared" si="12"/>
        <v>3.2754010695187157E-3</v>
      </c>
    </row>
    <row r="180" spans="1:7" x14ac:dyDescent="0.3">
      <c r="A180">
        <v>179</v>
      </c>
      <c r="B180" s="138" t="s">
        <v>8</v>
      </c>
      <c r="C180" s="9" t="s">
        <v>63</v>
      </c>
      <c r="D180" s="152">
        <v>3.1830914183855361</v>
      </c>
      <c r="E180" s="153">
        <v>5</v>
      </c>
      <c r="F180" s="85">
        <f t="shared" si="11"/>
        <v>7.9577285459638415E-4</v>
      </c>
      <c r="G180" s="82">
        <f t="shared" si="12"/>
        <v>2.785204991087344E-3</v>
      </c>
    </row>
    <row r="181" spans="1:7" x14ac:dyDescent="0.3">
      <c r="A181">
        <v>180</v>
      </c>
      <c r="B181" s="138" t="s">
        <v>8</v>
      </c>
      <c r="C181" s="9" t="s">
        <v>63</v>
      </c>
      <c r="D181" s="152">
        <v>2.5464731347084291</v>
      </c>
      <c r="E181" s="153">
        <v>2</v>
      </c>
      <c r="F181" s="85">
        <f t="shared" si="11"/>
        <v>5.0929462694168583E-4</v>
      </c>
      <c r="G181" s="82">
        <f t="shared" si="12"/>
        <v>7.1301247771836016E-4</v>
      </c>
    </row>
    <row r="182" spans="1:7" x14ac:dyDescent="0.3">
      <c r="A182">
        <v>181</v>
      </c>
      <c r="B182" t="s">
        <v>18</v>
      </c>
      <c r="C182" s="145" t="s">
        <v>98</v>
      </c>
      <c r="D182" s="68">
        <v>4.4563279857397502</v>
      </c>
      <c r="E182" s="38">
        <v>5</v>
      </c>
      <c r="F182" s="148">
        <f t="shared" si="11"/>
        <v>1.5597147950089127E-3</v>
      </c>
      <c r="G182" s="149">
        <f t="shared" si="12"/>
        <v>5.4590017825311924E-3</v>
      </c>
    </row>
    <row r="183" spans="1:7" x14ac:dyDescent="0.3">
      <c r="A183">
        <v>182</v>
      </c>
      <c r="B183" t="s">
        <v>18</v>
      </c>
      <c r="C183" s="9" t="s">
        <v>98</v>
      </c>
      <c r="D183" s="68">
        <v>3.1830914183855361</v>
      </c>
      <c r="E183" s="38">
        <v>4</v>
      </c>
      <c r="F183" s="85">
        <f t="shared" si="11"/>
        <v>7.9577285459638415E-4</v>
      </c>
      <c r="G183" s="82">
        <f t="shared" si="12"/>
        <v>2.2281639928698753E-3</v>
      </c>
    </row>
    <row r="184" spans="1:7" x14ac:dyDescent="0.3">
      <c r="A184">
        <v>183</v>
      </c>
      <c r="B184" s="5" t="s">
        <v>96</v>
      </c>
      <c r="C184" s="9" t="s">
        <v>100</v>
      </c>
      <c r="D184" s="68">
        <v>6.3661828367710722</v>
      </c>
      <c r="E184" s="38">
        <v>4</v>
      </c>
      <c r="F184" s="85">
        <f t="shared" si="11"/>
        <v>3.1830914183855366E-3</v>
      </c>
      <c r="G184" s="82">
        <f t="shared" si="12"/>
        <v>8.9126559714795012E-3</v>
      </c>
    </row>
    <row r="185" spans="1:7" x14ac:dyDescent="0.3">
      <c r="A185">
        <v>184</v>
      </c>
      <c r="B185" t="s">
        <v>18</v>
      </c>
      <c r="C185" s="9" t="s">
        <v>98</v>
      </c>
      <c r="D185" s="68">
        <v>6.3661828367710722</v>
      </c>
      <c r="E185" s="38">
        <v>5</v>
      </c>
      <c r="F185" s="85">
        <f t="shared" si="11"/>
        <v>3.1830914183855366E-3</v>
      </c>
      <c r="G185" s="82">
        <f t="shared" si="12"/>
        <v>1.1140819964349376E-2</v>
      </c>
    </row>
    <row r="186" spans="1:7" x14ac:dyDescent="0.3">
      <c r="A186">
        <v>185</v>
      </c>
      <c r="B186" t="s">
        <v>8</v>
      </c>
      <c r="C186" s="9" t="s">
        <v>66</v>
      </c>
      <c r="D186" s="68">
        <v>5.7295645530939652</v>
      </c>
      <c r="E186" s="38">
        <v>6</v>
      </c>
      <c r="F186" s="85">
        <f t="shared" si="11"/>
        <v>2.5783040488922848E-3</v>
      </c>
      <c r="G186" s="82">
        <f t="shared" si="12"/>
        <v>1.0828877005347593E-2</v>
      </c>
    </row>
    <row r="187" spans="1:7" x14ac:dyDescent="0.3">
      <c r="A187">
        <v>186</v>
      </c>
      <c r="B187" t="s">
        <v>8</v>
      </c>
      <c r="C187" s="139" t="s">
        <v>66</v>
      </c>
      <c r="D187" s="68">
        <v>3.1830914183855361</v>
      </c>
      <c r="E187" s="38">
        <v>4</v>
      </c>
      <c r="F187" s="143">
        <f t="shared" ref="F187:F250" si="13">((D187/100)^2)*0.7854</f>
        <v>7.9577285459638415E-4</v>
      </c>
      <c r="G187" s="144">
        <f t="shared" si="12"/>
        <v>2.2281639928698753E-3</v>
      </c>
    </row>
    <row r="188" spans="1:7" x14ac:dyDescent="0.3">
      <c r="A188">
        <v>187</v>
      </c>
      <c r="B188" s="138" t="s">
        <v>8</v>
      </c>
      <c r="C188" s="9" t="s">
        <v>63</v>
      </c>
      <c r="D188" s="152">
        <v>3.1830914183855361</v>
      </c>
      <c r="E188" s="153">
        <v>4</v>
      </c>
      <c r="F188" s="85">
        <f t="shared" si="13"/>
        <v>7.9577285459638415E-4</v>
      </c>
      <c r="G188" s="82">
        <f t="shared" si="12"/>
        <v>2.2281639928698753E-3</v>
      </c>
    </row>
    <row r="189" spans="1:7" x14ac:dyDescent="0.3">
      <c r="A189">
        <v>188</v>
      </c>
      <c r="B189" s="49" t="s">
        <v>116</v>
      </c>
      <c r="C189" s="46" t="s">
        <v>117</v>
      </c>
      <c r="D189" s="68">
        <v>2.5464731347084291</v>
      </c>
      <c r="E189" s="38">
        <v>1</v>
      </c>
      <c r="F189" s="150">
        <f t="shared" si="13"/>
        <v>5.0929462694168583E-4</v>
      </c>
      <c r="G189" s="151">
        <f t="shared" si="12"/>
        <v>3.5650623885918008E-4</v>
      </c>
    </row>
    <row r="190" spans="1:7" x14ac:dyDescent="0.3">
      <c r="A190">
        <v>189</v>
      </c>
      <c r="B190" s="138" t="s">
        <v>8</v>
      </c>
      <c r="C190" s="9" t="s">
        <v>63</v>
      </c>
      <c r="D190" s="152">
        <v>2.5464731347084291</v>
      </c>
      <c r="E190" s="153">
        <v>2</v>
      </c>
      <c r="F190" s="85">
        <f t="shared" si="13"/>
        <v>5.0929462694168583E-4</v>
      </c>
      <c r="G190" s="82">
        <f t="shared" si="12"/>
        <v>7.1301247771836016E-4</v>
      </c>
    </row>
    <row r="191" spans="1:7" x14ac:dyDescent="0.3">
      <c r="A191">
        <v>190</v>
      </c>
      <c r="B191" t="s">
        <v>18</v>
      </c>
      <c r="C191" s="145" t="s">
        <v>98</v>
      </c>
      <c r="D191" s="68">
        <v>3.8197097020626432</v>
      </c>
      <c r="E191" s="38">
        <v>7</v>
      </c>
      <c r="F191" s="148">
        <f t="shared" si="13"/>
        <v>1.1459129106187928E-3</v>
      </c>
      <c r="G191" s="149">
        <f t="shared" si="12"/>
        <v>5.6149732620320849E-3</v>
      </c>
    </row>
    <row r="192" spans="1:7" x14ac:dyDescent="0.3">
      <c r="A192">
        <v>191</v>
      </c>
      <c r="B192" t="s">
        <v>18</v>
      </c>
      <c r="C192" s="9" t="s">
        <v>98</v>
      </c>
      <c r="D192" s="68">
        <v>3.8197097020626432</v>
      </c>
      <c r="E192" s="38">
        <v>7</v>
      </c>
      <c r="F192" s="85">
        <f t="shared" si="13"/>
        <v>1.1459129106187928E-3</v>
      </c>
      <c r="G192" s="82">
        <f t="shared" si="12"/>
        <v>5.6149732620320849E-3</v>
      </c>
    </row>
    <row r="193" spans="1:7" x14ac:dyDescent="0.3">
      <c r="A193">
        <v>192</v>
      </c>
      <c r="B193" s="5" t="s">
        <v>96</v>
      </c>
      <c r="C193" s="9" t="s">
        <v>100</v>
      </c>
      <c r="D193" s="68">
        <v>3.8197097020626432</v>
      </c>
      <c r="E193" s="38">
        <v>5</v>
      </c>
      <c r="F193" s="85">
        <f t="shared" si="13"/>
        <v>1.1459129106187928E-3</v>
      </c>
      <c r="G193" s="82">
        <f t="shared" si="12"/>
        <v>4.010695187165775E-3</v>
      </c>
    </row>
    <row r="194" spans="1:7" x14ac:dyDescent="0.3">
      <c r="A194">
        <v>193</v>
      </c>
      <c r="B194" t="s">
        <v>18</v>
      </c>
      <c r="C194" s="9" t="s">
        <v>98</v>
      </c>
      <c r="D194" s="68">
        <v>4.4563279857397502</v>
      </c>
      <c r="E194" s="38">
        <v>6</v>
      </c>
      <c r="F194" s="85">
        <f t="shared" si="13"/>
        <v>1.5597147950089127E-3</v>
      </c>
      <c r="G194" s="82">
        <f t="shared" ref="G194:G257" si="14">((D194^2)*3.1416/40000)*E194*0.7</f>
        <v>6.5508021390374314E-3</v>
      </c>
    </row>
    <row r="195" spans="1:7" x14ac:dyDescent="0.3">
      <c r="A195">
        <v>194</v>
      </c>
      <c r="B195" t="s">
        <v>18</v>
      </c>
      <c r="C195" s="9" t="s">
        <v>98</v>
      </c>
      <c r="D195" s="68">
        <v>4.4563279857397502</v>
      </c>
      <c r="E195" s="38">
        <v>6</v>
      </c>
      <c r="F195" s="85">
        <f t="shared" si="13"/>
        <v>1.5597147950089127E-3</v>
      </c>
      <c r="G195" s="82">
        <f t="shared" si="14"/>
        <v>6.5508021390374314E-3</v>
      </c>
    </row>
    <row r="196" spans="1:7" x14ac:dyDescent="0.3">
      <c r="A196">
        <v>195</v>
      </c>
      <c r="B196" t="s">
        <v>8</v>
      </c>
      <c r="C196" s="9" t="s">
        <v>66</v>
      </c>
      <c r="D196" s="68">
        <v>3.8197097020626432</v>
      </c>
      <c r="E196" s="38">
        <v>4</v>
      </c>
      <c r="F196" s="85">
        <f t="shared" si="13"/>
        <v>1.1459129106187928E-3</v>
      </c>
      <c r="G196" s="82">
        <f t="shared" si="14"/>
        <v>3.20855614973262E-3</v>
      </c>
    </row>
    <row r="197" spans="1:7" x14ac:dyDescent="0.3">
      <c r="A197">
        <v>196</v>
      </c>
      <c r="B197" t="s">
        <v>8</v>
      </c>
      <c r="C197" s="9" t="s">
        <v>66</v>
      </c>
      <c r="D197" s="68">
        <v>4.7746371275783037</v>
      </c>
      <c r="E197" s="38">
        <v>6</v>
      </c>
      <c r="F197" s="85">
        <f t="shared" si="13"/>
        <v>1.7904889228418637E-3</v>
      </c>
      <c r="G197" s="82">
        <f t="shared" si="14"/>
        <v>7.5200534759358286E-3</v>
      </c>
    </row>
    <row r="198" spans="1:7" x14ac:dyDescent="0.3">
      <c r="A198">
        <v>197</v>
      </c>
      <c r="B198" t="s">
        <v>18</v>
      </c>
      <c r="C198" s="9" t="s">
        <v>98</v>
      </c>
      <c r="D198" s="68">
        <v>3.8197097020626432</v>
      </c>
      <c r="E198" s="38">
        <v>6</v>
      </c>
      <c r="F198" s="85">
        <f t="shared" si="13"/>
        <v>1.1459129106187928E-3</v>
      </c>
      <c r="G198" s="82">
        <f t="shared" si="14"/>
        <v>4.8128342245989299E-3</v>
      </c>
    </row>
    <row r="199" spans="1:7" x14ac:dyDescent="0.3">
      <c r="A199">
        <v>198</v>
      </c>
      <c r="B199" t="s">
        <v>18</v>
      </c>
      <c r="C199" s="9" t="s">
        <v>98</v>
      </c>
      <c r="D199" s="68">
        <v>2.5464731347084291</v>
      </c>
      <c r="E199" s="38">
        <v>3</v>
      </c>
      <c r="F199" s="85">
        <f t="shared" si="13"/>
        <v>5.0929462694168583E-4</v>
      </c>
      <c r="G199" s="82">
        <f t="shared" si="14"/>
        <v>1.0695187165775401E-3</v>
      </c>
    </row>
    <row r="200" spans="1:7" x14ac:dyDescent="0.3">
      <c r="A200">
        <v>199</v>
      </c>
      <c r="B200" t="s">
        <v>18</v>
      </c>
      <c r="C200" s="9" t="s">
        <v>98</v>
      </c>
      <c r="D200" s="68">
        <v>3.8197097020626432</v>
      </c>
      <c r="E200" s="38">
        <v>8</v>
      </c>
      <c r="F200" s="85">
        <f t="shared" si="13"/>
        <v>1.1459129106187928E-3</v>
      </c>
      <c r="G200" s="82">
        <f t="shared" si="14"/>
        <v>6.4171122994652399E-3</v>
      </c>
    </row>
    <row r="201" spans="1:7" x14ac:dyDescent="0.3">
      <c r="A201">
        <v>200</v>
      </c>
      <c r="B201" t="s">
        <v>18</v>
      </c>
      <c r="C201" s="9" t="s">
        <v>98</v>
      </c>
      <c r="D201" s="68">
        <v>2.5464731347084291</v>
      </c>
      <c r="E201" s="38">
        <v>4</v>
      </c>
      <c r="F201" s="85">
        <f t="shared" si="13"/>
        <v>5.0929462694168583E-4</v>
      </c>
      <c r="G201" s="82">
        <f t="shared" si="14"/>
        <v>1.4260249554367203E-3</v>
      </c>
    </row>
    <row r="202" spans="1:7" x14ac:dyDescent="0.3">
      <c r="A202">
        <v>201</v>
      </c>
      <c r="B202" t="s">
        <v>18</v>
      </c>
      <c r="C202" s="9" t="s">
        <v>98</v>
      </c>
      <c r="D202" s="68">
        <v>3.8197097020626432</v>
      </c>
      <c r="E202" s="38">
        <v>6</v>
      </c>
      <c r="F202" s="85">
        <f t="shared" si="13"/>
        <v>1.1459129106187928E-3</v>
      </c>
      <c r="G202" s="82">
        <f t="shared" si="14"/>
        <v>4.8128342245989299E-3</v>
      </c>
    </row>
    <row r="203" spans="1:7" x14ac:dyDescent="0.3">
      <c r="A203">
        <v>202</v>
      </c>
      <c r="B203" t="s">
        <v>8</v>
      </c>
      <c r="C203" s="9" t="s">
        <v>66</v>
      </c>
      <c r="D203" s="68">
        <v>3.8197097020626432</v>
      </c>
      <c r="E203" s="38">
        <v>5</v>
      </c>
      <c r="F203" s="85">
        <f t="shared" si="13"/>
        <v>1.1459129106187928E-3</v>
      </c>
      <c r="G203" s="82">
        <f t="shared" si="14"/>
        <v>4.010695187165775E-3</v>
      </c>
    </row>
    <row r="204" spans="1:7" x14ac:dyDescent="0.3">
      <c r="A204">
        <v>203</v>
      </c>
      <c r="B204" t="s">
        <v>18</v>
      </c>
      <c r="C204" s="9" t="s">
        <v>98</v>
      </c>
      <c r="D204" s="68">
        <v>3.8197097020626432</v>
      </c>
      <c r="E204" s="38">
        <v>4</v>
      </c>
      <c r="F204" s="85">
        <f t="shared" si="13"/>
        <v>1.1459129106187928E-3</v>
      </c>
      <c r="G204" s="82">
        <f t="shared" si="14"/>
        <v>3.20855614973262E-3</v>
      </c>
    </row>
    <row r="205" spans="1:7" x14ac:dyDescent="0.3">
      <c r="A205">
        <v>204</v>
      </c>
      <c r="B205" t="s">
        <v>18</v>
      </c>
      <c r="C205" s="9" t="s">
        <v>98</v>
      </c>
      <c r="D205" s="68">
        <v>3.1830914183855361</v>
      </c>
      <c r="E205" s="38">
        <v>5</v>
      </c>
      <c r="F205" s="85">
        <f t="shared" si="13"/>
        <v>7.9577285459638415E-4</v>
      </c>
      <c r="G205" s="82">
        <f t="shared" si="14"/>
        <v>2.785204991087344E-3</v>
      </c>
    </row>
    <row r="206" spans="1:7" x14ac:dyDescent="0.3">
      <c r="A206">
        <v>205</v>
      </c>
      <c r="B206" t="s">
        <v>18</v>
      </c>
      <c r="C206" s="9" t="s">
        <v>98</v>
      </c>
      <c r="D206" s="68">
        <v>3.1830914183855361</v>
      </c>
      <c r="E206" s="38">
        <v>5</v>
      </c>
      <c r="F206" s="85">
        <f t="shared" si="13"/>
        <v>7.9577285459638415E-4</v>
      </c>
      <c r="G206" s="82">
        <f t="shared" si="14"/>
        <v>2.785204991087344E-3</v>
      </c>
    </row>
    <row r="207" spans="1:7" x14ac:dyDescent="0.3">
      <c r="A207">
        <v>206</v>
      </c>
      <c r="B207" s="5" t="s">
        <v>96</v>
      </c>
      <c r="C207" s="9" t="s">
        <v>100</v>
      </c>
      <c r="D207" s="68">
        <v>3.8197097020626432</v>
      </c>
      <c r="E207" s="38">
        <v>5</v>
      </c>
      <c r="F207" s="85">
        <f t="shared" si="13"/>
        <v>1.1459129106187928E-3</v>
      </c>
      <c r="G207" s="82">
        <f t="shared" si="14"/>
        <v>4.010695187165775E-3</v>
      </c>
    </row>
    <row r="208" spans="1:7" x14ac:dyDescent="0.3">
      <c r="A208">
        <v>207</v>
      </c>
      <c r="B208" t="s">
        <v>18</v>
      </c>
      <c r="C208" s="9" t="s">
        <v>98</v>
      </c>
      <c r="D208" s="68">
        <v>3.1830914183855361</v>
      </c>
      <c r="E208" s="38">
        <v>5</v>
      </c>
      <c r="F208" s="85">
        <f t="shared" si="13"/>
        <v>7.9577285459638415E-4</v>
      </c>
      <c r="G208" s="82">
        <f t="shared" si="14"/>
        <v>2.785204991087344E-3</v>
      </c>
    </row>
    <row r="209" spans="1:7" x14ac:dyDescent="0.3">
      <c r="A209">
        <v>208</v>
      </c>
      <c r="B209" t="s">
        <v>18</v>
      </c>
      <c r="C209" s="9" t="s">
        <v>98</v>
      </c>
      <c r="D209" s="68">
        <v>2.5464731347084291</v>
      </c>
      <c r="E209" s="38">
        <v>4</v>
      </c>
      <c r="F209" s="85">
        <f t="shared" si="13"/>
        <v>5.0929462694168583E-4</v>
      </c>
      <c r="G209" s="82">
        <f t="shared" si="14"/>
        <v>1.4260249554367203E-3</v>
      </c>
    </row>
    <row r="210" spans="1:7" x14ac:dyDescent="0.3">
      <c r="A210">
        <v>209</v>
      </c>
      <c r="B210" t="s">
        <v>18</v>
      </c>
      <c r="C210" s="9" t="s">
        <v>98</v>
      </c>
      <c r="D210" s="68">
        <v>2.5464731347084291</v>
      </c>
      <c r="E210" s="38">
        <v>5</v>
      </c>
      <c r="F210" s="85">
        <f t="shared" si="13"/>
        <v>5.0929462694168583E-4</v>
      </c>
      <c r="G210" s="82">
        <f t="shared" si="14"/>
        <v>1.7825311942959001E-3</v>
      </c>
    </row>
    <row r="211" spans="1:7" x14ac:dyDescent="0.3">
      <c r="A211">
        <v>210</v>
      </c>
      <c r="B211" t="s">
        <v>18</v>
      </c>
      <c r="C211" s="9" t="s">
        <v>98</v>
      </c>
      <c r="D211" s="68">
        <v>4.4563279857397502</v>
      </c>
      <c r="E211" s="38">
        <v>7</v>
      </c>
      <c r="F211" s="85">
        <f t="shared" si="13"/>
        <v>1.5597147950089127E-3</v>
      </c>
      <c r="G211" s="82">
        <f t="shared" si="14"/>
        <v>7.6426024955436687E-3</v>
      </c>
    </row>
    <row r="212" spans="1:7" x14ac:dyDescent="0.3">
      <c r="A212">
        <v>211</v>
      </c>
      <c r="B212" s="5" t="s">
        <v>96</v>
      </c>
      <c r="C212" s="9" t="s">
        <v>100</v>
      </c>
      <c r="D212" s="68">
        <v>5.7295645530939652</v>
      </c>
      <c r="E212" s="38">
        <v>6</v>
      </c>
      <c r="F212" s="85">
        <f t="shared" si="13"/>
        <v>2.5783040488922848E-3</v>
      </c>
      <c r="G212" s="82">
        <f t="shared" si="14"/>
        <v>1.0828877005347593E-2</v>
      </c>
    </row>
    <row r="213" spans="1:7" x14ac:dyDescent="0.3">
      <c r="A213">
        <v>212</v>
      </c>
      <c r="B213" s="5" t="s">
        <v>96</v>
      </c>
      <c r="C213" s="9" t="s">
        <v>100</v>
      </c>
      <c r="D213" s="68">
        <v>3.1830914183855361</v>
      </c>
      <c r="E213" s="38">
        <v>4</v>
      </c>
      <c r="F213" s="85">
        <f t="shared" si="13"/>
        <v>7.9577285459638415E-4</v>
      </c>
      <c r="G213" s="82">
        <f t="shared" si="14"/>
        <v>2.2281639928698753E-3</v>
      </c>
    </row>
    <row r="214" spans="1:7" x14ac:dyDescent="0.3">
      <c r="A214">
        <v>213</v>
      </c>
      <c r="B214" s="5" t="s">
        <v>96</v>
      </c>
      <c r="C214" s="9" t="s">
        <v>100</v>
      </c>
      <c r="D214" s="68">
        <v>4.4563279857397502</v>
      </c>
      <c r="E214" s="38">
        <v>4</v>
      </c>
      <c r="F214" s="85">
        <f t="shared" si="13"/>
        <v>1.5597147950089127E-3</v>
      </c>
      <c r="G214" s="82">
        <f t="shared" si="14"/>
        <v>4.3672014260249543E-3</v>
      </c>
    </row>
    <row r="215" spans="1:7" x14ac:dyDescent="0.3">
      <c r="A215">
        <v>214</v>
      </c>
      <c r="B215" s="5" t="s">
        <v>96</v>
      </c>
      <c r="C215" s="9" t="s">
        <v>100</v>
      </c>
      <c r="D215" s="68">
        <v>4.7746371275783037</v>
      </c>
      <c r="E215" s="38">
        <v>4</v>
      </c>
      <c r="F215" s="85">
        <f t="shared" si="13"/>
        <v>1.7904889228418637E-3</v>
      </c>
      <c r="G215" s="82">
        <f t="shared" si="14"/>
        <v>5.0133689839572185E-3</v>
      </c>
    </row>
    <row r="216" spans="1:7" x14ac:dyDescent="0.3">
      <c r="A216">
        <v>215</v>
      </c>
      <c r="B216" s="5" t="s">
        <v>96</v>
      </c>
      <c r="C216" s="9" t="s">
        <v>100</v>
      </c>
      <c r="D216" s="68">
        <v>3.1830914183855361</v>
      </c>
      <c r="E216" s="38">
        <v>3</v>
      </c>
      <c r="F216" s="85">
        <f t="shared" si="13"/>
        <v>7.9577285459638415E-4</v>
      </c>
      <c r="G216" s="82">
        <f t="shared" si="14"/>
        <v>1.6711229946524062E-3</v>
      </c>
    </row>
    <row r="217" spans="1:7" x14ac:dyDescent="0.3">
      <c r="A217">
        <v>216</v>
      </c>
      <c r="B217" t="s">
        <v>18</v>
      </c>
      <c r="C217" s="9" t="s">
        <v>98</v>
      </c>
      <c r="D217" s="68">
        <v>3.8197097020626432</v>
      </c>
      <c r="E217" s="38">
        <v>4</v>
      </c>
      <c r="F217" s="85">
        <f t="shared" si="13"/>
        <v>1.1459129106187928E-3</v>
      </c>
      <c r="G217" s="82">
        <f t="shared" si="14"/>
        <v>3.20855614973262E-3</v>
      </c>
    </row>
    <row r="218" spans="1:7" x14ac:dyDescent="0.3">
      <c r="A218">
        <v>217</v>
      </c>
      <c r="B218" s="5" t="s">
        <v>96</v>
      </c>
      <c r="C218" s="9" t="s">
        <v>100</v>
      </c>
      <c r="D218" s="68">
        <v>3.1830914183855361</v>
      </c>
      <c r="E218" s="38">
        <v>3</v>
      </c>
      <c r="F218" s="85">
        <f t="shared" si="13"/>
        <v>7.9577285459638415E-4</v>
      </c>
      <c r="G218" s="82">
        <f t="shared" si="14"/>
        <v>1.6711229946524062E-3</v>
      </c>
    </row>
    <row r="219" spans="1:7" x14ac:dyDescent="0.3">
      <c r="A219">
        <v>218</v>
      </c>
      <c r="B219" s="5" t="s">
        <v>96</v>
      </c>
      <c r="C219" s="9" t="s">
        <v>100</v>
      </c>
      <c r="D219" s="68">
        <v>3.1830914183855361</v>
      </c>
      <c r="E219" s="38">
        <v>4</v>
      </c>
      <c r="F219" s="85">
        <f t="shared" si="13"/>
        <v>7.9577285459638415E-4</v>
      </c>
      <c r="G219" s="82">
        <f t="shared" si="14"/>
        <v>2.2281639928698753E-3</v>
      </c>
    </row>
    <row r="220" spans="1:7" x14ac:dyDescent="0.3">
      <c r="A220">
        <v>219</v>
      </c>
      <c r="B220" t="s">
        <v>18</v>
      </c>
      <c r="C220" s="9" t="s">
        <v>98</v>
      </c>
      <c r="D220" s="68">
        <v>6.3661828367710722</v>
      </c>
      <c r="E220" s="38">
        <v>5</v>
      </c>
      <c r="F220" s="85">
        <f t="shared" si="13"/>
        <v>3.1830914183855366E-3</v>
      </c>
      <c r="G220" s="82">
        <f t="shared" si="14"/>
        <v>1.1140819964349376E-2</v>
      </c>
    </row>
    <row r="221" spans="1:7" x14ac:dyDescent="0.3">
      <c r="A221">
        <v>220</v>
      </c>
      <c r="B221" t="s">
        <v>18</v>
      </c>
      <c r="C221" s="9" t="s">
        <v>98</v>
      </c>
      <c r="D221" s="68">
        <v>7.9577285459638398</v>
      </c>
      <c r="E221" s="38">
        <v>4</v>
      </c>
      <c r="F221" s="85">
        <f t="shared" si="13"/>
        <v>4.9735803412273996E-3</v>
      </c>
      <c r="G221" s="82">
        <f t="shared" si="14"/>
        <v>1.3926024955436718E-2</v>
      </c>
    </row>
    <row r="222" spans="1:7" x14ac:dyDescent="0.3">
      <c r="A222">
        <v>221</v>
      </c>
      <c r="B222" s="5" t="s">
        <v>96</v>
      </c>
      <c r="C222" s="9" t="s">
        <v>100</v>
      </c>
      <c r="D222" s="68">
        <v>5.0929462694168581</v>
      </c>
      <c r="E222" s="38">
        <v>4</v>
      </c>
      <c r="F222" s="85">
        <f t="shared" si="13"/>
        <v>2.0371785077667433E-3</v>
      </c>
      <c r="G222" s="82">
        <f t="shared" si="14"/>
        <v>5.7040998217468813E-3</v>
      </c>
    </row>
    <row r="223" spans="1:7" x14ac:dyDescent="0.3">
      <c r="A223">
        <v>222</v>
      </c>
      <c r="B223" s="5" t="s">
        <v>96</v>
      </c>
      <c r="C223" s="9" t="s">
        <v>100</v>
      </c>
      <c r="D223" s="68">
        <v>3.8197097020626432</v>
      </c>
      <c r="E223" s="38">
        <v>5</v>
      </c>
      <c r="F223" s="85">
        <f t="shared" si="13"/>
        <v>1.1459129106187928E-3</v>
      </c>
      <c r="G223" s="82">
        <f t="shared" si="14"/>
        <v>4.010695187165775E-3</v>
      </c>
    </row>
    <row r="224" spans="1:7" x14ac:dyDescent="0.3">
      <c r="A224">
        <v>223</v>
      </c>
      <c r="B224" s="5" t="s">
        <v>96</v>
      </c>
      <c r="C224" s="139" t="s">
        <v>100</v>
      </c>
      <c r="D224" s="68">
        <v>4.4563279857397502</v>
      </c>
      <c r="E224" s="38">
        <v>3</v>
      </c>
      <c r="F224" s="143">
        <f t="shared" si="13"/>
        <v>1.5597147950089127E-3</v>
      </c>
      <c r="G224" s="144">
        <f t="shared" si="14"/>
        <v>3.2754010695187157E-3</v>
      </c>
    </row>
    <row r="225" spans="1:7" x14ac:dyDescent="0.3">
      <c r="A225">
        <v>224</v>
      </c>
      <c r="B225" s="138" t="s">
        <v>8</v>
      </c>
      <c r="C225" s="9" t="s">
        <v>63</v>
      </c>
      <c r="D225" s="152">
        <v>3.1830914183855361</v>
      </c>
      <c r="E225" s="153">
        <v>5</v>
      </c>
      <c r="F225" s="85">
        <f t="shared" si="13"/>
        <v>7.9577285459638415E-4</v>
      </c>
      <c r="G225" s="82">
        <f t="shared" si="14"/>
        <v>2.785204991087344E-3</v>
      </c>
    </row>
    <row r="226" spans="1:7" x14ac:dyDescent="0.3">
      <c r="A226">
        <v>225</v>
      </c>
      <c r="B226" s="138" t="s">
        <v>8</v>
      </c>
      <c r="C226" s="9" t="s">
        <v>63</v>
      </c>
      <c r="D226" s="152">
        <v>2.5464731347084291</v>
      </c>
      <c r="E226" s="153">
        <v>2</v>
      </c>
      <c r="F226" s="85">
        <f t="shared" si="13"/>
        <v>5.0929462694168583E-4</v>
      </c>
      <c r="G226" s="82">
        <f t="shared" si="14"/>
        <v>7.1301247771836016E-4</v>
      </c>
    </row>
    <row r="227" spans="1:7" x14ac:dyDescent="0.3">
      <c r="A227">
        <v>226</v>
      </c>
      <c r="B227" t="s">
        <v>18</v>
      </c>
      <c r="C227" s="145" t="s">
        <v>98</v>
      </c>
      <c r="D227" s="68">
        <v>4.4563279857397502</v>
      </c>
      <c r="E227" s="38">
        <v>5</v>
      </c>
      <c r="F227" s="148">
        <f t="shared" si="13"/>
        <v>1.5597147950089127E-3</v>
      </c>
      <c r="G227" s="149">
        <f t="shared" si="14"/>
        <v>5.4590017825311924E-3</v>
      </c>
    </row>
    <row r="228" spans="1:7" x14ac:dyDescent="0.3">
      <c r="A228">
        <v>227</v>
      </c>
      <c r="B228" t="s">
        <v>18</v>
      </c>
      <c r="C228" s="9" t="s">
        <v>98</v>
      </c>
      <c r="D228" s="68">
        <v>3.1830914183855361</v>
      </c>
      <c r="E228" s="38">
        <v>4</v>
      </c>
      <c r="F228" s="85">
        <f t="shared" si="13"/>
        <v>7.9577285459638415E-4</v>
      </c>
      <c r="G228" s="82">
        <f t="shared" si="14"/>
        <v>2.2281639928698753E-3</v>
      </c>
    </row>
    <row r="229" spans="1:7" x14ac:dyDescent="0.3">
      <c r="A229">
        <v>228</v>
      </c>
      <c r="B229" s="5" t="s">
        <v>96</v>
      </c>
      <c r="C229" s="9" t="s">
        <v>100</v>
      </c>
      <c r="D229" s="68">
        <v>6.3661828367710722</v>
      </c>
      <c r="E229" s="38">
        <v>4</v>
      </c>
      <c r="F229" s="85">
        <f t="shared" si="13"/>
        <v>3.1830914183855366E-3</v>
      </c>
      <c r="G229" s="82">
        <f t="shared" si="14"/>
        <v>8.9126559714795012E-3</v>
      </c>
    </row>
    <row r="230" spans="1:7" x14ac:dyDescent="0.3">
      <c r="A230">
        <v>229</v>
      </c>
      <c r="B230" t="s">
        <v>18</v>
      </c>
      <c r="C230" s="9" t="s">
        <v>98</v>
      </c>
      <c r="D230" s="68">
        <v>6.3661828367710722</v>
      </c>
      <c r="E230" s="38">
        <v>5</v>
      </c>
      <c r="F230" s="85">
        <f t="shared" si="13"/>
        <v>3.1830914183855366E-3</v>
      </c>
      <c r="G230" s="82">
        <f t="shared" si="14"/>
        <v>1.1140819964349376E-2</v>
      </c>
    </row>
    <row r="231" spans="1:7" x14ac:dyDescent="0.3">
      <c r="A231">
        <v>230</v>
      </c>
      <c r="B231" t="s">
        <v>8</v>
      </c>
      <c r="C231" s="9" t="s">
        <v>66</v>
      </c>
      <c r="D231" s="68">
        <v>5.7295645530939652</v>
      </c>
      <c r="E231" s="38">
        <v>6</v>
      </c>
      <c r="F231" s="85">
        <f t="shared" si="13"/>
        <v>2.5783040488922848E-3</v>
      </c>
      <c r="G231" s="82">
        <f t="shared" si="14"/>
        <v>1.0828877005347593E-2</v>
      </c>
    </row>
    <row r="232" spans="1:7" x14ac:dyDescent="0.3">
      <c r="A232">
        <v>231</v>
      </c>
      <c r="B232" t="s">
        <v>8</v>
      </c>
      <c r="C232" s="139" t="s">
        <v>66</v>
      </c>
      <c r="D232" s="68">
        <v>3.1830914183855361</v>
      </c>
      <c r="E232" s="38">
        <v>4</v>
      </c>
      <c r="F232" s="143">
        <f t="shared" si="13"/>
        <v>7.9577285459638415E-4</v>
      </c>
      <c r="G232" s="144">
        <f t="shared" si="14"/>
        <v>2.2281639928698753E-3</v>
      </c>
    </row>
    <row r="233" spans="1:7" x14ac:dyDescent="0.3">
      <c r="A233">
        <v>232</v>
      </c>
      <c r="B233" s="138" t="s">
        <v>8</v>
      </c>
      <c r="C233" s="9" t="s">
        <v>63</v>
      </c>
      <c r="D233" s="152">
        <v>3.1830914183855361</v>
      </c>
      <c r="E233" s="153">
        <v>4</v>
      </c>
      <c r="F233" s="85">
        <f t="shared" si="13"/>
        <v>7.9577285459638415E-4</v>
      </c>
      <c r="G233" s="82">
        <f t="shared" si="14"/>
        <v>2.2281639928698753E-3</v>
      </c>
    </row>
    <row r="234" spans="1:7" x14ac:dyDescent="0.3">
      <c r="A234">
        <v>233</v>
      </c>
      <c r="B234" s="49" t="s">
        <v>116</v>
      </c>
      <c r="C234" s="46" t="s">
        <v>117</v>
      </c>
      <c r="D234" s="68">
        <v>2.5464731347084291</v>
      </c>
      <c r="E234" s="38">
        <v>1</v>
      </c>
      <c r="F234" s="150">
        <f t="shared" si="13"/>
        <v>5.0929462694168583E-4</v>
      </c>
      <c r="G234" s="151">
        <f t="shared" si="14"/>
        <v>3.5650623885918008E-4</v>
      </c>
    </row>
    <row r="235" spans="1:7" x14ac:dyDescent="0.3">
      <c r="A235">
        <v>234</v>
      </c>
      <c r="B235" s="138" t="s">
        <v>8</v>
      </c>
      <c r="C235" s="9" t="s">
        <v>63</v>
      </c>
      <c r="D235" s="152">
        <v>2.5464731347084291</v>
      </c>
      <c r="E235" s="153">
        <v>2</v>
      </c>
      <c r="F235" s="85">
        <f t="shared" si="13"/>
        <v>5.0929462694168583E-4</v>
      </c>
      <c r="G235" s="82">
        <f t="shared" si="14"/>
        <v>7.1301247771836016E-4</v>
      </c>
    </row>
    <row r="236" spans="1:7" x14ac:dyDescent="0.3">
      <c r="A236">
        <v>235</v>
      </c>
      <c r="B236" t="s">
        <v>18</v>
      </c>
      <c r="C236" s="145" t="s">
        <v>98</v>
      </c>
      <c r="D236" s="68">
        <v>3.8197097020626432</v>
      </c>
      <c r="E236" s="38">
        <v>7</v>
      </c>
      <c r="F236" s="148">
        <f t="shared" si="13"/>
        <v>1.1459129106187928E-3</v>
      </c>
      <c r="G236" s="149">
        <f t="shared" si="14"/>
        <v>5.6149732620320849E-3</v>
      </c>
    </row>
    <row r="237" spans="1:7" x14ac:dyDescent="0.3">
      <c r="A237">
        <v>236</v>
      </c>
      <c r="B237" t="s">
        <v>18</v>
      </c>
      <c r="C237" s="9" t="s">
        <v>98</v>
      </c>
      <c r="D237" s="68">
        <v>3.8197097020626432</v>
      </c>
      <c r="E237" s="38">
        <v>7</v>
      </c>
      <c r="F237" s="85">
        <f t="shared" si="13"/>
        <v>1.1459129106187928E-3</v>
      </c>
      <c r="G237" s="82">
        <f t="shared" si="14"/>
        <v>5.6149732620320849E-3</v>
      </c>
    </row>
    <row r="238" spans="1:7" x14ac:dyDescent="0.3">
      <c r="A238">
        <v>237</v>
      </c>
      <c r="B238" s="5" t="s">
        <v>96</v>
      </c>
      <c r="C238" s="9" t="s">
        <v>100</v>
      </c>
      <c r="D238" s="68">
        <v>3.8197097020626432</v>
      </c>
      <c r="E238" s="38">
        <v>5</v>
      </c>
      <c r="F238" s="85">
        <f t="shared" si="13"/>
        <v>1.1459129106187928E-3</v>
      </c>
      <c r="G238" s="82">
        <f t="shared" si="14"/>
        <v>4.010695187165775E-3</v>
      </c>
    </row>
    <row r="239" spans="1:7" x14ac:dyDescent="0.3">
      <c r="A239">
        <v>238</v>
      </c>
      <c r="B239" t="s">
        <v>18</v>
      </c>
      <c r="C239" s="9" t="s">
        <v>98</v>
      </c>
      <c r="D239" s="68">
        <v>4.4563279857397502</v>
      </c>
      <c r="E239" s="38">
        <v>6</v>
      </c>
      <c r="F239" s="85">
        <f t="shared" si="13"/>
        <v>1.5597147950089127E-3</v>
      </c>
      <c r="G239" s="82">
        <f t="shared" si="14"/>
        <v>6.5508021390374314E-3</v>
      </c>
    </row>
    <row r="240" spans="1:7" x14ac:dyDescent="0.3">
      <c r="A240">
        <v>239</v>
      </c>
      <c r="B240" t="s">
        <v>18</v>
      </c>
      <c r="C240" s="9" t="s">
        <v>98</v>
      </c>
      <c r="D240" s="68">
        <v>4.4563279857397502</v>
      </c>
      <c r="E240" s="38">
        <v>6</v>
      </c>
      <c r="F240" s="85">
        <f t="shared" si="13"/>
        <v>1.5597147950089127E-3</v>
      </c>
      <c r="G240" s="82">
        <f t="shared" si="14"/>
        <v>6.5508021390374314E-3</v>
      </c>
    </row>
    <row r="241" spans="1:7" x14ac:dyDescent="0.3">
      <c r="A241">
        <v>240</v>
      </c>
      <c r="B241" t="s">
        <v>8</v>
      </c>
      <c r="C241" s="9" t="s">
        <v>66</v>
      </c>
      <c r="D241" s="68">
        <v>3.8197097020626432</v>
      </c>
      <c r="E241" s="38">
        <v>4</v>
      </c>
      <c r="F241" s="85">
        <f t="shared" si="13"/>
        <v>1.1459129106187928E-3</v>
      </c>
      <c r="G241" s="82">
        <f t="shared" si="14"/>
        <v>3.20855614973262E-3</v>
      </c>
    </row>
    <row r="242" spans="1:7" x14ac:dyDescent="0.3">
      <c r="A242">
        <v>241</v>
      </c>
      <c r="B242" t="s">
        <v>8</v>
      </c>
      <c r="C242" s="9" t="s">
        <v>66</v>
      </c>
      <c r="D242" s="68">
        <v>4.7746371275783037</v>
      </c>
      <c r="E242" s="38">
        <v>6</v>
      </c>
      <c r="F242" s="85">
        <f t="shared" si="13"/>
        <v>1.7904889228418637E-3</v>
      </c>
      <c r="G242" s="82">
        <f t="shared" si="14"/>
        <v>7.5200534759358286E-3</v>
      </c>
    </row>
    <row r="243" spans="1:7" x14ac:dyDescent="0.3">
      <c r="A243">
        <v>242</v>
      </c>
      <c r="B243" t="s">
        <v>18</v>
      </c>
      <c r="C243" s="9" t="s">
        <v>98</v>
      </c>
      <c r="D243" s="68">
        <v>3.8197097020626432</v>
      </c>
      <c r="E243" s="38">
        <v>6</v>
      </c>
      <c r="F243" s="85">
        <f t="shared" si="13"/>
        <v>1.1459129106187928E-3</v>
      </c>
      <c r="G243" s="82">
        <f t="shared" si="14"/>
        <v>4.8128342245989299E-3</v>
      </c>
    </row>
    <row r="244" spans="1:7" x14ac:dyDescent="0.3">
      <c r="A244">
        <v>243</v>
      </c>
      <c r="B244" t="s">
        <v>18</v>
      </c>
      <c r="C244" s="9" t="s">
        <v>98</v>
      </c>
      <c r="D244" s="68">
        <v>2.5464731347084291</v>
      </c>
      <c r="E244" s="38">
        <v>3</v>
      </c>
      <c r="F244" s="85">
        <f t="shared" si="13"/>
        <v>5.0929462694168583E-4</v>
      </c>
      <c r="G244" s="82">
        <f t="shared" si="14"/>
        <v>1.0695187165775401E-3</v>
      </c>
    </row>
    <row r="245" spans="1:7" x14ac:dyDescent="0.3">
      <c r="A245">
        <v>244</v>
      </c>
      <c r="B245" t="s">
        <v>18</v>
      </c>
      <c r="C245" s="9" t="s">
        <v>98</v>
      </c>
      <c r="D245" s="68">
        <v>3.8197097020626432</v>
      </c>
      <c r="E245" s="38">
        <v>8</v>
      </c>
      <c r="F245" s="85">
        <f t="shared" si="13"/>
        <v>1.1459129106187928E-3</v>
      </c>
      <c r="G245" s="82">
        <f t="shared" si="14"/>
        <v>6.4171122994652399E-3</v>
      </c>
    </row>
    <row r="246" spans="1:7" x14ac:dyDescent="0.3">
      <c r="A246">
        <v>245</v>
      </c>
      <c r="B246" t="s">
        <v>18</v>
      </c>
      <c r="C246" s="9" t="s">
        <v>98</v>
      </c>
      <c r="D246" s="68">
        <v>2.5464731347084291</v>
      </c>
      <c r="E246" s="38">
        <v>4</v>
      </c>
      <c r="F246" s="85">
        <f t="shared" si="13"/>
        <v>5.0929462694168583E-4</v>
      </c>
      <c r="G246" s="82">
        <f t="shared" si="14"/>
        <v>1.4260249554367203E-3</v>
      </c>
    </row>
    <row r="247" spans="1:7" x14ac:dyDescent="0.3">
      <c r="A247">
        <v>246</v>
      </c>
      <c r="B247" t="s">
        <v>18</v>
      </c>
      <c r="C247" s="9" t="s">
        <v>98</v>
      </c>
      <c r="D247" s="68">
        <v>3.8197097020626432</v>
      </c>
      <c r="E247" s="38">
        <v>6</v>
      </c>
      <c r="F247" s="85">
        <f t="shared" si="13"/>
        <v>1.1459129106187928E-3</v>
      </c>
      <c r="G247" s="82">
        <f t="shared" si="14"/>
        <v>4.8128342245989299E-3</v>
      </c>
    </row>
    <row r="248" spans="1:7" x14ac:dyDescent="0.3">
      <c r="A248">
        <v>247</v>
      </c>
      <c r="B248" t="s">
        <v>8</v>
      </c>
      <c r="C248" s="9" t="s">
        <v>66</v>
      </c>
      <c r="D248" s="68">
        <v>3.8197097020626432</v>
      </c>
      <c r="E248" s="38">
        <v>5</v>
      </c>
      <c r="F248" s="85">
        <f t="shared" si="13"/>
        <v>1.1459129106187928E-3</v>
      </c>
      <c r="G248" s="82">
        <f t="shared" si="14"/>
        <v>4.010695187165775E-3</v>
      </c>
    </row>
    <row r="249" spans="1:7" x14ac:dyDescent="0.3">
      <c r="A249">
        <v>248</v>
      </c>
      <c r="B249" t="s">
        <v>18</v>
      </c>
      <c r="C249" s="9" t="s">
        <v>98</v>
      </c>
      <c r="D249" s="68">
        <v>3.8197097020626432</v>
      </c>
      <c r="E249" s="38">
        <v>4</v>
      </c>
      <c r="F249" s="85">
        <f t="shared" si="13"/>
        <v>1.1459129106187928E-3</v>
      </c>
      <c r="G249" s="82">
        <f t="shared" si="14"/>
        <v>3.20855614973262E-3</v>
      </c>
    </row>
    <row r="250" spans="1:7" x14ac:dyDescent="0.3">
      <c r="A250">
        <v>249</v>
      </c>
      <c r="B250" t="s">
        <v>18</v>
      </c>
      <c r="C250" s="9" t="s">
        <v>98</v>
      </c>
      <c r="D250" s="68">
        <v>3.1830914183855361</v>
      </c>
      <c r="E250" s="38">
        <v>5</v>
      </c>
      <c r="F250" s="85">
        <f t="shared" si="13"/>
        <v>7.9577285459638415E-4</v>
      </c>
      <c r="G250" s="82">
        <f t="shared" si="14"/>
        <v>2.785204991087344E-3</v>
      </c>
    </row>
    <row r="251" spans="1:7" x14ac:dyDescent="0.3">
      <c r="A251">
        <v>250</v>
      </c>
      <c r="B251" t="s">
        <v>18</v>
      </c>
      <c r="C251" s="9" t="s">
        <v>98</v>
      </c>
      <c r="D251" s="68">
        <v>3.1830914183855361</v>
      </c>
      <c r="E251" s="38">
        <v>5</v>
      </c>
      <c r="F251" s="85">
        <f t="shared" ref="F251:F304" si="15">((D251/100)^2)*0.7854</f>
        <v>7.9577285459638415E-4</v>
      </c>
      <c r="G251" s="82">
        <f t="shared" si="14"/>
        <v>2.785204991087344E-3</v>
      </c>
    </row>
    <row r="252" spans="1:7" x14ac:dyDescent="0.3">
      <c r="A252">
        <v>251</v>
      </c>
      <c r="B252" s="5" t="s">
        <v>96</v>
      </c>
      <c r="C252" s="9" t="s">
        <v>100</v>
      </c>
      <c r="D252" s="68">
        <v>3.8197097020626432</v>
      </c>
      <c r="E252" s="38">
        <v>5</v>
      </c>
      <c r="F252" s="85">
        <f t="shared" si="15"/>
        <v>1.1459129106187928E-3</v>
      </c>
      <c r="G252" s="82">
        <f t="shared" si="14"/>
        <v>4.010695187165775E-3</v>
      </c>
    </row>
    <row r="253" spans="1:7" x14ac:dyDescent="0.3">
      <c r="A253">
        <v>252</v>
      </c>
      <c r="B253" t="s">
        <v>18</v>
      </c>
      <c r="C253" s="9" t="s">
        <v>98</v>
      </c>
      <c r="D253" s="68">
        <v>3.1830914183855361</v>
      </c>
      <c r="E253" s="38">
        <v>5</v>
      </c>
      <c r="F253" s="85">
        <f t="shared" si="15"/>
        <v>7.9577285459638415E-4</v>
      </c>
      <c r="G253" s="82">
        <f t="shared" si="14"/>
        <v>2.785204991087344E-3</v>
      </c>
    </row>
    <row r="254" spans="1:7" x14ac:dyDescent="0.3">
      <c r="A254">
        <v>253</v>
      </c>
      <c r="B254" t="s">
        <v>18</v>
      </c>
      <c r="C254" s="9" t="s">
        <v>98</v>
      </c>
      <c r="D254" s="68">
        <v>2.5464731347084291</v>
      </c>
      <c r="E254" s="38">
        <v>4</v>
      </c>
      <c r="F254" s="85">
        <f t="shared" si="15"/>
        <v>5.0929462694168583E-4</v>
      </c>
      <c r="G254" s="82">
        <f t="shared" si="14"/>
        <v>1.4260249554367203E-3</v>
      </c>
    </row>
    <row r="255" spans="1:7" x14ac:dyDescent="0.3">
      <c r="A255">
        <v>254</v>
      </c>
      <c r="B255" t="s">
        <v>18</v>
      </c>
      <c r="C255" s="9" t="s">
        <v>98</v>
      </c>
      <c r="D255" s="68">
        <v>2.5464731347084291</v>
      </c>
      <c r="E255" s="38">
        <v>5</v>
      </c>
      <c r="F255" s="85">
        <f t="shared" si="15"/>
        <v>5.0929462694168583E-4</v>
      </c>
      <c r="G255" s="82">
        <f t="shared" si="14"/>
        <v>1.7825311942959001E-3</v>
      </c>
    </row>
    <row r="256" spans="1:7" x14ac:dyDescent="0.3">
      <c r="A256">
        <v>255</v>
      </c>
      <c r="B256" t="s">
        <v>18</v>
      </c>
      <c r="C256" s="9" t="s">
        <v>98</v>
      </c>
      <c r="D256" s="68">
        <v>4.4563279857397502</v>
      </c>
      <c r="E256" s="38">
        <v>7</v>
      </c>
      <c r="F256" s="85">
        <f t="shared" si="15"/>
        <v>1.5597147950089127E-3</v>
      </c>
      <c r="G256" s="82">
        <f t="shared" si="14"/>
        <v>7.6426024955436687E-3</v>
      </c>
    </row>
    <row r="257" spans="1:7" x14ac:dyDescent="0.3">
      <c r="A257">
        <v>256</v>
      </c>
      <c r="B257" s="5" t="s">
        <v>96</v>
      </c>
      <c r="C257" s="9" t="s">
        <v>100</v>
      </c>
      <c r="D257" s="68">
        <v>5.7295645530939652</v>
      </c>
      <c r="E257" s="38">
        <v>6</v>
      </c>
      <c r="F257" s="85">
        <f t="shared" si="15"/>
        <v>2.5783040488922848E-3</v>
      </c>
      <c r="G257" s="82">
        <f t="shared" si="14"/>
        <v>1.0828877005347593E-2</v>
      </c>
    </row>
    <row r="258" spans="1:7" x14ac:dyDescent="0.3">
      <c r="A258">
        <v>257</v>
      </c>
      <c r="B258" s="5" t="s">
        <v>96</v>
      </c>
      <c r="C258" s="9" t="s">
        <v>100</v>
      </c>
      <c r="D258" s="68">
        <v>3.1830914183855361</v>
      </c>
      <c r="E258" s="38">
        <v>4</v>
      </c>
      <c r="F258" s="85">
        <f t="shared" si="15"/>
        <v>7.9577285459638415E-4</v>
      </c>
      <c r="G258" s="82">
        <f t="shared" ref="G258:G304" si="16">((D258^2)*3.1416/40000)*E258*0.7</f>
        <v>2.2281639928698753E-3</v>
      </c>
    </row>
    <row r="259" spans="1:7" x14ac:dyDescent="0.3">
      <c r="A259">
        <v>258</v>
      </c>
      <c r="B259" s="5" t="s">
        <v>96</v>
      </c>
      <c r="C259" s="9" t="s">
        <v>100</v>
      </c>
      <c r="D259" s="68">
        <v>4.4563279857397502</v>
      </c>
      <c r="E259" s="38">
        <v>4</v>
      </c>
      <c r="F259" s="85">
        <f t="shared" si="15"/>
        <v>1.5597147950089127E-3</v>
      </c>
      <c r="G259" s="82">
        <f t="shared" si="16"/>
        <v>4.3672014260249543E-3</v>
      </c>
    </row>
    <row r="260" spans="1:7" x14ac:dyDescent="0.3">
      <c r="A260">
        <v>259</v>
      </c>
      <c r="B260" s="5" t="s">
        <v>96</v>
      </c>
      <c r="C260" s="9" t="s">
        <v>100</v>
      </c>
      <c r="D260" s="68">
        <v>4.7746371275783037</v>
      </c>
      <c r="E260" s="38">
        <v>4</v>
      </c>
      <c r="F260" s="85">
        <f t="shared" si="15"/>
        <v>1.7904889228418637E-3</v>
      </c>
      <c r="G260" s="82">
        <f t="shared" si="16"/>
        <v>5.0133689839572185E-3</v>
      </c>
    </row>
    <row r="261" spans="1:7" x14ac:dyDescent="0.3">
      <c r="A261">
        <v>260</v>
      </c>
      <c r="B261" s="5" t="s">
        <v>96</v>
      </c>
      <c r="C261" s="9" t="s">
        <v>100</v>
      </c>
      <c r="D261" s="68">
        <v>3.1830914183855361</v>
      </c>
      <c r="E261" s="38">
        <v>3</v>
      </c>
      <c r="F261" s="85">
        <f t="shared" si="15"/>
        <v>7.9577285459638415E-4</v>
      </c>
      <c r="G261" s="82">
        <f t="shared" si="16"/>
        <v>1.6711229946524062E-3</v>
      </c>
    </row>
    <row r="262" spans="1:7" x14ac:dyDescent="0.3">
      <c r="A262">
        <v>261</v>
      </c>
      <c r="B262" t="s">
        <v>18</v>
      </c>
      <c r="C262" s="9" t="s">
        <v>98</v>
      </c>
      <c r="D262" s="68">
        <v>3.8197097020626432</v>
      </c>
      <c r="E262" s="38">
        <v>4</v>
      </c>
      <c r="F262" s="85">
        <f t="shared" si="15"/>
        <v>1.1459129106187928E-3</v>
      </c>
      <c r="G262" s="82">
        <f t="shared" si="16"/>
        <v>3.20855614973262E-3</v>
      </c>
    </row>
    <row r="263" spans="1:7" x14ac:dyDescent="0.3">
      <c r="A263">
        <v>262</v>
      </c>
      <c r="B263" s="5" t="s">
        <v>96</v>
      </c>
      <c r="C263" s="9" t="s">
        <v>100</v>
      </c>
      <c r="D263" s="68">
        <v>3.1830914183855361</v>
      </c>
      <c r="E263" s="38">
        <v>3</v>
      </c>
      <c r="F263" s="85">
        <f t="shared" si="15"/>
        <v>7.9577285459638415E-4</v>
      </c>
      <c r="G263" s="82">
        <f t="shared" si="16"/>
        <v>1.6711229946524062E-3</v>
      </c>
    </row>
    <row r="264" spans="1:7" x14ac:dyDescent="0.3">
      <c r="A264">
        <v>263</v>
      </c>
      <c r="B264" s="5" t="s">
        <v>96</v>
      </c>
      <c r="C264" s="9" t="s">
        <v>100</v>
      </c>
      <c r="D264" s="68">
        <v>3.1830914183855361</v>
      </c>
      <c r="E264" s="38">
        <v>4</v>
      </c>
      <c r="F264" s="85">
        <f t="shared" si="15"/>
        <v>7.9577285459638415E-4</v>
      </c>
      <c r="G264" s="82">
        <f t="shared" si="16"/>
        <v>2.2281639928698753E-3</v>
      </c>
    </row>
    <row r="265" spans="1:7" x14ac:dyDescent="0.3">
      <c r="A265">
        <v>264</v>
      </c>
      <c r="B265" t="s">
        <v>18</v>
      </c>
      <c r="C265" s="9" t="s">
        <v>98</v>
      </c>
      <c r="D265" s="68">
        <v>6.3661828367710722</v>
      </c>
      <c r="E265" s="38">
        <v>5</v>
      </c>
      <c r="F265" s="85">
        <f t="shared" si="15"/>
        <v>3.1830914183855366E-3</v>
      </c>
      <c r="G265" s="82">
        <f t="shared" si="16"/>
        <v>1.1140819964349376E-2</v>
      </c>
    </row>
    <row r="266" spans="1:7" x14ac:dyDescent="0.3">
      <c r="A266">
        <v>265</v>
      </c>
      <c r="B266" t="s">
        <v>18</v>
      </c>
      <c r="C266" s="9" t="s">
        <v>98</v>
      </c>
      <c r="D266" s="68">
        <v>7.9577285459638398</v>
      </c>
      <c r="E266" s="38">
        <v>4</v>
      </c>
      <c r="F266" s="85">
        <f t="shared" si="15"/>
        <v>4.9735803412273996E-3</v>
      </c>
      <c r="G266" s="82">
        <f t="shared" si="16"/>
        <v>1.3926024955436718E-2</v>
      </c>
    </row>
    <row r="267" spans="1:7" x14ac:dyDescent="0.3">
      <c r="A267">
        <v>266</v>
      </c>
      <c r="B267" s="5" t="s">
        <v>96</v>
      </c>
      <c r="C267" s="9" t="s">
        <v>100</v>
      </c>
      <c r="D267" s="68">
        <v>5.0929462694168581</v>
      </c>
      <c r="E267" s="38">
        <v>4</v>
      </c>
      <c r="F267" s="85">
        <f t="shared" si="15"/>
        <v>2.0371785077667433E-3</v>
      </c>
      <c r="G267" s="82">
        <f t="shared" si="16"/>
        <v>5.7040998217468813E-3</v>
      </c>
    </row>
    <row r="268" spans="1:7" x14ac:dyDescent="0.3">
      <c r="A268">
        <v>267</v>
      </c>
      <c r="B268" s="5" t="s">
        <v>96</v>
      </c>
      <c r="C268" s="9" t="s">
        <v>100</v>
      </c>
      <c r="D268" s="68">
        <v>3.8197097020626432</v>
      </c>
      <c r="E268" s="38">
        <v>5</v>
      </c>
      <c r="F268" s="85">
        <f t="shared" si="15"/>
        <v>1.1459129106187928E-3</v>
      </c>
      <c r="G268" s="82">
        <f t="shared" si="16"/>
        <v>4.010695187165775E-3</v>
      </c>
    </row>
    <row r="269" spans="1:7" x14ac:dyDescent="0.3">
      <c r="A269">
        <v>268</v>
      </c>
      <c r="B269" s="5" t="s">
        <v>96</v>
      </c>
      <c r="C269" s="139" t="s">
        <v>100</v>
      </c>
      <c r="D269" s="68">
        <v>4.4563279857397502</v>
      </c>
      <c r="E269" s="38">
        <v>3</v>
      </c>
      <c r="F269" s="143">
        <f t="shared" si="15"/>
        <v>1.5597147950089127E-3</v>
      </c>
      <c r="G269" s="144">
        <f t="shared" si="16"/>
        <v>3.2754010695187157E-3</v>
      </c>
    </row>
    <row r="270" spans="1:7" x14ac:dyDescent="0.3">
      <c r="A270">
        <v>269</v>
      </c>
      <c r="B270" s="138" t="s">
        <v>8</v>
      </c>
      <c r="C270" s="9" t="s">
        <v>63</v>
      </c>
      <c r="D270" s="152">
        <v>3.1830914183855361</v>
      </c>
      <c r="E270" s="153">
        <v>5</v>
      </c>
      <c r="F270" s="85">
        <f t="shared" si="15"/>
        <v>7.9577285459638415E-4</v>
      </c>
      <c r="G270" s="82">
        <f t="shared" si="16"/>
        <v>2.785204991087344E-3</v>
      </c>
    </row>
    <row r="271" spans="1:7" x14ac:dyDescent="0.3">
      <c r="A271">
        <v>270</v>
      </c>
      <c r="B271" s="138" t="s">
        <v>8</v>
      </c>
      <c r="C271" s="9" t="s">
        <v>63</v>
      </c>
      <c r="D271" s="152">
        <v>2.5464731347084291</v>
      </c>
      <c r="E271" s="153">
        <v>2</v>
      </c>
      <c r="F271" s="85">
        <f t="shared" si="15"/>
        <v>5.0929462694168583E-4</v>
      </c>
      <c r="G271" s="82">
        <f t="shared" si="16"/>
        <v>7.1301247771836016E-4</v>
      </c>
    </row>
    <row r="272" spans="1:7" x14ac:dyDescent="0.3">
      <c r="A272">
        <v>271</v>
      </c>
      <c r="B272" t="s">
        <v>18</v>
      </c>
      <c r="C272" s="145" t="s">
        <v>98</v>
      </c>
      <c r="D272" s="68">
        <v>4.4563279857397502</v>
      </c>
      <c r="E272" s="38">
        <v>5</v>
      </c>
      <c r="F272" s="148">
        <f t="shared" si="15"/>
        <v>1.5597147950089127E-3</v>
      </c>
      <c r="G272" s="149">
        <f t="shared" si="16"/>
        <v>5.4590017825311924E-3</v>
      </c>
    </row>
    <row r="273" spans="1:7" x14ac:dyDescent="0.3">
      <c r="A273">
        <v>272</v>
      </c>
      <c r="B273" t="s">
        <v>18</v>
      </c>
      <c r="C273" s="9" t="s">
        <v>98</v>
      </c>
      <c r="D273" s="68">
        <v>3.1830914183855361</v>
      </c>
      <c r="E273" s="38">
        <v>4</v>
      </c>
      <c r="F273" s="85">
        <f t="shared" si="15"/>
        <v>7.9577285459638415E-4</v>
      </c>
      <c r="G273" s="82">
        <f t="shared" si="16"/>
        <v>2.2281639928698753E-3</v>
      </c>
    </row>
    <row r="274" spans="1:7" x14ac:dyDescent="0.3">
      <c r="A274">
        <v>273</v>
      </c>
      <c r="B274" s="5" t="s">
        <v>96</v>
      </c>
      <c r="C274" s="9" t="s">
        <v>100</v>
      </c>
      <c r="D274" s="68">
        <v>6.3661828367710722</v>
      </c>
      <c r="E274" s="38">
        <v>4</v>
      </c>
      <c r="F274" s="85">
        <f t="shared" si="15"/>
        <v>3.1830914183855366E-3</v>
      </c>
      <c r="G274" s="82">
        <f t="shared" si="16"/>
        <v>8.9126559714795012E-3</v>
      </c>
    </row>
    <row r="275" spans="1:7" x14ac:dyDescent="0.3">
      <c r="A275">
        <v>274</v>
      </c>
      <c r="B275" t="s">
        <v>18</v>
      </c>
      <c r="C275" s="9" t="s">
        <v>98</v>
      </c>
      <c r="D275" s="68">
        <v>6.3661828367710722</v>
      </c>
      <c r="E275" s="38">
        <v>5</v>
      </c>
      <c r="F275" s="85">
        <f t="shared" si="15"/>
        <v>3.1830914183855366E-3</v>
      </c>
      <c r="G275" s="82">
        <f t="shared" si="16"/>
        <v>1.1140819964349376E-2</v>
      </c>
    </row>
    <row r="276" spans="1:7" x14ac:dyDescent="0.3">
      <c r="A276">
        <v>275</v>
      </c>
      <c r="B276" t="s">
        <v>8</v>
      </c>
      <c r="C276" s="9" t="s">
        <v>66</v>
      </c>
      <c r="D276" s="68">
        <v>5.7295645530939652</v>
      </c>
      <c r="E276" s="38">
        <v>6</v>
      </c>
      <c r="F276" s="85">
        <f t="shared" si="15"/>
        <v>2.5783040488922848E-3</v>
      </c>
      <c r="G276" s="82">
        <f t="shared" si="16"/>
        <v>1.0828877005347593E-2</v>
      </c>
    </row>
    <row r="277" spans="1:7" x14ac:dyDescent="0.3">
      <c r="A277">
        <v>276</v>
      </c>
      <c r="B277" t="s">
        <v>8</v>
      </c>
      <c r="C277" s="139" t="s">
        <v>66</v>
      </c>
      <c r="D277" s="68">
        <v>3.1830914183855361</v>
      </c>
      <c r="E277" s="38">
        <v>4</v>
      </c>
      <c r="F277" s="143">
        <f t="shared" si="15"/>
        <v>7.9577285459638415E-4</v>
      </c>
      <c r="G277" s="144">
        <f t="shared" si="16"/>
        <v>2.2281639928698753E-3</v>
      </c>
    </row>
    <row r="278" spans="1:7" x14ac:dyDescent="0.3">
      <c r="A278">
        <v>277</v>
      </c>
      <c r="B278" s="138" t="s">
        <v>8</v>
      </c>
      <c r="C278" s="9" t="s">
        <v>63</v>
      </c>
      <c r="D278" s="152">
        <v>3.1830914183855361</v>
      </c>
      <c r="E278" s="153">
        <v>4</v>
      </c>
      <c r="F278" s="85">
        <f t="shared" si="15"/>
        <v>7.9577285459638415E-4</v>
      </c>
      <c r="G278" s="82">
        <f t="shared" si="16"/>
        <v>2.2281639928698753E-3</v>
      </c>
    </row>
    <row r="279" spans="1:7" x14ac:dyDescent="0.3">
      <c r="A279">
        <v>278</v>
      </c>
      <c r="B279" s="49" t="s">
        <v>116</v>
      </c>
      <c r="C279" s="46" t="s">
        <v>117</v>
      </c>
      <c r="D279" s="68">
        <v>2.5464731347084291</v>
      </c>
      <c r="E279" s="38">
        <v>1</v>
      </c>
      <c r="F279" s="150">
        <f t="shared" si="15"/>
        <v>5.0929462694168583E-4</v>
      </c>
      <c r="G279" s="151">
        <f t="shared" si="16"/>
        <v>3.5650623885918008E-4</v>
      </c>
    </row>
    <row r="280" spans="1:7" x14ac:dyDescent="0.3">
      <c r="A280">
        <v>279</v>
      </c>
      <c r="B280" s="138" t="s">
        <v>8</v>
      </c>
      <c r="C280" s="9" t="s">
        <v>63</v>
      </c>
      <c r="D280" s="152">
        <v>2.5464731347084291</v>
      </c>
      <c r="E280" s="153">
        <v>2</v>
      </c>
      <c r="F280" s="85">
        <f t="shared" si="15"/>
        <v>5.0929462694168583E-4</v>
      </c>
      <c r="G280" s="82">
        <f t="shared" si="16"/>
        <v>7.1301247771836016E-4</v>
      </c>
    </row>
    <row r="281" spans="1:7" x14ac:dyDescent="0.3">
      <c r="A281">
        <v>280</v>
      </c>
      <c r="B281" t="s">
        <v>18</v>
      </c>
      <c r="C281" s="145" t="s">
        <v>98</v>
      </c>
      <c r="D281" s="68">
        <v>3.8197097020626432</v>
      </c>
      <c r="E281" s="38">
        <v>7</v>
      </c>
      <c r="F281" s="148">
        <f t="shared" si="15"/>
        <v>1.1459129106187928E-3</v>
      </c>
      <c r="G281" s="149">
        <f t="shared" si="16"/>
        <v>5.6149732620320849E-3</v>
      </c>
    </row>
    <row r="282" spans="1:7" x14ac:dyDescent="0.3">
      <c r="A282">
        <v>281</v>
      </c>
      <c r="B282" t="s">
        <v>18</v>
      </c>
      <c r="C282" s="9" t="s">
        <v>98</v>
      </c>
      <c r="D282" s="68">
        <v>3.8197097020626432</v>
      </c>
      <c r="E282" s="38">
        <v>7</v>
      </c>
      <c r="F282" s="85">
        <f t="shared" si="15"/>
        <v>1.1459129106187928E-3</v>
      </c>
      <c r="G282" s="82">
        <f t="shared" si="16"/>
        <v>5.6149732620320849E-3</v>
      </c>
    </row>
    <row r="283" spans="1:7" x14ac:dyDescent="0.3">
      <c r="A283">
        <v>282</v>
      </c>
      <c r="B283" s="5" t="s">
        <v>96</v>
      </c>
      <c r="C283" s="9" t="s">
        <v>100</v>
      </c>
      <c r="D283" s="68">
        <v>3.8197097020626432</v>
      </c>
      <c r="E283" s="38">
        <v>5</v>
      </c>
      <c r="F283" s="85">
        <f t="shared" si="15"/>
        <v>1.1459129106187928E-3</v>
      </c>
      <c r="G283" s="82">
        <f t="shared" si="16"/>
        <v>4.010695187165775E-3</v>
      </c>
    </row>
    <row r="284" spans="1:7" x14ac:dyDescent="0.3">
      <c r="A284">
        <v>283</v>
      </c>
      <c r="B284" t="s">
        <v>18</v>
      </c>
      <c r="C284" s="9" t="s">
        <v>98</v>
      </c>
      <c r="D284" s="68">
        <v>4.4563279857397502</v>
      </c>
      <c r="E284" s="38">
        <v>6</v>
      </c>
      <c r="F284" s="85">
        <f t="shared" si="15"/>
        <v>1.5597147950089127E-3</v>
      </c>
      <c r="G284" s="82">
        <f t="shared" si="16"/>
        <v>6.5508021390374314E-3</v>
      </c>
    </row>
    <row r="285" spans="1:7" x14ac:dyDescent="0.3">
      <c r="A285">
        <v>284</v>
      </c>
      <c r="B285" t="s">
        <v>18</v>
      </c>
      <c r="C285" s="9" t="s">
        <v>98</v>
      </c>
      <c r="D285" s="68">
        <v>4.4563279857397502</v>
      </c>
      <c r="E285" s="38">
        <v>6</v>
      </c>
      <c r="F285" s="85">
        <f t="shared" si="15"/>
        <v>1.5597147950089127E-3</v>
      </c>
      <c r="G285" s="82">
        <f t="shared" si="16"/>
        <v>6.5508021390374314E-3</v>
      </c>
    </row>
    <row r="286" spans="1:7" x14ac:dyDescent="0.3">
      <c r="A286">
        <v>285</v>
      </c>
      <c r="B286" t="s">
        <v>8</v>
      </c>
      <c r="C286" s="9" t="s">
        <v>66</v>
      </c>
      <c r="D286" s="68">
        <v>3.8197097020626432</v>
      </c>
      <c r="E286" s="38">
        <v>4</v>
      </c>
      <c r="F286" s="85">
        <f t="shared" si="15"/>
        <v>1.1459129106187928E-3</v>
      </c>
      <c r="G286" s="82">
        <f t="shared" si="16"/>
        <v>3.20855614973262E-3</v>
      </c>
    </row>
    <row r="287" spans="1:7" x14ac:dyDescent="0.3">
      <c r="A287">
        <v>286</v>
      </c>
      <c r="B287" t="s">
        <v>8</v>
      </c>
      <c r="C287" s="9" t="s">
        <v>66</v>
      </c>
      <c r="D287" s="68">
        <v>4.7746371275783037</v>
      </c>
      <c r="E287" s="38">
        <v>6</v>
      </c>
      <c r="F287" s="85">
        <f t="shared" si="15"/>
        <v>1.7904889228418637E-3</v>
      </c>
      <c r="G287" s="82">
        <f t="shared" si="16"/>
        <v>7.5200534759358286E-3</v>
      </c>
    </row>
    <row r="288" spans="1:7" x14ac:dyDescent="0.3">
      <c r="A288">
        <v>287</v>
      </c>
      <c r="B288" t="s">
        <v>18</v>
      </c>
      <c r="C288" s="9" t="s">
        <v>98</v>
      </c>
      <c r="D288" s="68">
        <v>3.8197097020626432</v>
      </c>
      <c r="E288" s="38">
        <v>6</v>
      </c>
      <c r="F288" s="85">
        <f t="shared" si="15"/>
        <v>1.1459129106187928E-3</v>
      </c>
      <c r="G288" s="82">
        <f t="shared" si="16"/>
        <v>4.8128342245989299E-3</v>
      </c>
    </row>
    <row r="289" spans="1:7" x14ac:dyDescent="0.3">
      <c r="A289">
        <v>288</v>
      </c>
      <c r="B289" t="s">
        <v>18</v>
      </c>
      <c r="C289" s="9" t="s">
        <v>98</v>
      </c>
      <c r="D289" s="68">
        <v>2.5464731347084291</v>
      </c>
      <c r="E289" s="38">
        <v>3</v>
      </c>
      <c r="F289" s="85">
        <f t="shared" si="15"/>
        <v>5.0929462694168583E-4</v>
      </c>
      <c r="G289" s="82">
        <f t="shared" si="16"/>
        <v>1.0695187165775401E-3</v>
      </c>
    </row>
    <row r="290" spans="1:7" x14ac:dyDescent="0.3">
      <c r="A290">
        <v>289</v>
      </c>
      <c r="B290" t="s">
        <v>18</v>
      </c>
      <c r="C290" s="9" t="s">
        <v>98</v>
      </c>
      <c r="D290" s="68">
        <v>3.8197097020626432</v>
      </c>
      <c r="E290" s="38">
        <v>8</v>
      </c>
      <c r="F290" s="85">
        <f t="shared" si="15"/>
        <v>1.1459129106187928E-3</v>
      </c>
      <c r="G290" s="82">
        <f t="shared" si="16"/>
        <v>6.4171122994652399E-3</v>
      </c>
    </row>
    <row r="291" spans="1:7" x14ac:dyDescent="0.3">
      <c r="A291">
        <v>290</v>
      </c>
      <c r="B291" t="s">
        <v>18</v>
      </c>
      <c r="C291" s="9" t="s">
        <v>98</v>
      </c>
      <c r="D291" s="68">
        <v>2.5464731347084291</v>
      </c>
      <c r="E291" s="38">
        <v>4</v>
      </c>
      <c r="F291" s="85">
        <f t="shared" si="15"/>
        <v>5.0929462694168583E-4</v>
      </c>
      <c r="G291" s="82">
        <f t="shared" si="16"/>
        <v>1.4260249554367203E-3</v>
      </c>
    </row>
    <row r="292" spans="1:7" x14ac:dyDescent="0.3">
      <c r="A292">
        <v>291</v>
      </c>
      <c r="B292" t="s">
        <v>18</v>
      </c>
      <c r="C292" s="9" t="s">
        <v>98</v>
      </c>
      <c r="D292" s="68">
        <v>3.8197097020626432</v>
      </c>
      <c r="E292" s="38">
        <v>6</v>
      </c>
      <c r="F292" s="85">
        <f t="shared" si="15"/>
        <v>1.1459129106187928E-3</v>
      </c>
      <c r="G292" s="82">
        <f t="shared" si="16"/>
        <v>4.8128342245989299E-3</v>
      </c>
    </row>
    <row r="293" spans="1:7" x14ac:dyDescent="0.3">
      <c r="A293">
        <v>292</v>
      </c>
      <c r="B293" t="s">
        <v>8</v>
      </c>
      <c r="C293" s="9" t="s">
        <v>66</v>
      </c>
      <c r="D293" s="68">
        <v>3.8197097020626432</v>
      </c>
      <c r="E293" s="38">
        <v>5</v>
      </c>
      <c r="F293" s="85">
        <f t="shared" si="15"/>
        <v>1.1459129106187928E-3</v>
      </c>
      <c r="G293" s="82">
        <f t="shared" si="16"/>
        <v>4.010695187165775E-3</v>
      </c>
    </row>
    <row r="294" spans="1:7" x14ac:dyDescent="0.3">
      <c r="A294">
        <v>293</v>
      </c>
      <c r="B294" t="s">
        <v>18</v>
      </c>
      <c r="C294" s="9" t="s">
        <v>98</v>
      </c>
      <c r="D294" s="68">
        <v>3.8197097020626432</v>
      </c>
      <c r="E294" s="38">
        <v>4</v>
      </c>
      <c r="F294" s="85">
        <f t="shared" si="15"/>
        <v>1.1459129106187928E-3</v>
      </c>
      <c r="G294" s="82">
        <f t="shared" si="16"/>
        <v>3.20855614973262E-3</v>
      </c>
    </row>
    <row r="295" spans="1:7" x14ac:dyDescent="0.3">
      <c r="A295">
        <v>294</v>
      </c>
      <c r="B295" t="s">
        <v>18</v>
      </c>
      <c r="C295" s="9" t="s">
        <v>98</v>
      </c>
      <c r="D295" s="68">
        <v>3.1830914183855361</v>
      </c>
      <c r="E295" s="38">
        <v>5</v>
      </c>
      <c r="F295" s="85">
        <f t="shared" si="15"/>
        <v>7.9577285459638415E-4</v>
      </c>
      <c r="G295" s="82">
        <f t="shared" si="16"/>
        <v>2.785204991087344E-3</v>
      </c>
    </row>
    <row r="296" spans="1:7" x14ac:dyDescent="0.3">
      <c r="A296">
        <v>295</v>
      </c>
      <c r="B296" t="s">
        <v>18</v>
      </c>
      <c r="C296" s="9" t="s">
        <v>98</v>
      </c>
      <c r="D296" s="68">
        <v>3.1830914183855361</v>
      </c>
      <c r="E296" s="38">
        <v>5</v>
      </c>
      <c r="F296" s="85">
        <f t="shared" si="15"/>
        <v>7.9577285459638415E-4</v>
      </c>
      <c r="G296" s="82">
        <f t="shared" si="16"/>
        <v>2.785204991087344E-3</v>
      </c>
    </row>
    <row r="297" spans="1:7" x14ac:dyDescent="0.3">
      <c r="A297">
        <v>296</v>
      </c>
      <c r="B297" s="5" t="s">
        <v>96</v>
      </c>
      <c r="C297" s="9" t="s">
        <v>100</v>
      </c>
      <c r="D297" s="68">
        <v>3.8197097020626432</v>
      </c>
      <c r="E297" s="38">
        <v>5</v>
      </c>
      <c r="F297" s="85">
        <f t="shared" si="15"/>
        <v>1.1459129106187928E-3</v>
      </c>
      <c r="G297" s="82">
        <f t="shared" si="16"/>
        <v>4.010695187165775E-3</v>
      </c>
    </row>
    <row r="298" spans="1:7" x14ac:dyDescent="0.3">
      <c r="A298">
        <v>297</v>
      </c>
      <c r="B298" t="s">
        <v>18</v>
      </c>
      <c r="C298" s="9" t="s">
        <v>98</v>
      </c>
      <c r="D298" s="68">
        <v>3.1830914183855361</v>
      </c>
      <c r="E298" s="38">
        <v>5</v>
      </c>
      <c r="F298" s="85">
        <f t="shared" si="15"/>
        <v>7.9577285459638415E-4</v>
      </c>
      <c r="G298" s="82">
        <f t="shared" si="16"/>
        <v>2.785204991087344E-3</v>
      </c>
    </row>
    <row r="299" spans="1:7" x14ac:dyDescent="0.3">
      <c r="A299">
        <v>298</v>
      </c>
      <c r="B299" t="s">
        <v>18</v>
      </c>
      <c r="C299" s="9" t="s">
        <v>98</v>
      </c>
      <c r="D299" s="68">
        <v>2.5464731347084291</v>
      </c>
      <c r="E299" s="38">
        <v>4</v>
      </c>
      <c r="F299" s="85">
        <f t="shared" si="15"/>
        <v>5.0929462694168583E-4</v>
      </c>
      <c r="G299" s="82">
        <f t="shared" si="16"/>
        <v>1.4260249554367203E-3</v>
      </c>
    </row>
    <row r="300" spans="1:7" x14ac:dyDescent="0.3">
      <c r="A300">
        <v>299</v>
      </c>
      <c r="B300" t="s">
        <v>18</v>
      </c>
      <c r="C300" s="9" t="s">
        <v>98</v>
      </c>
      <c r="D300" s="68">
        <v>2.5464731347084291</v>
      </c>
      <c r="E300" s="38">
        <v>5</v>
      </c>
      <c r="F300" s="85">
        <f t="shared" si="15"/>
        <v>5.0929462694168583E-4</v>
      </c>
      <c r="G300" s="82">
        <f t="shared" si="16"/>
        <v>1.7825311942959001E-3</v>
      </c>
    </row>
    <row r="301" spans="1:7" x14ac:dyDescent="0.3">
      <c r="A301">
        <v>300</v>
      </c>
      <c r="B301" t="s">
        <v>18</v>
      </c>
      <c r="C301" s="9" t="s">
        <v>98</v>
      </c>
      <c r="D301" s="68">
        <v>4.4563279857397502</v>
      </c>
      <c r="E301" s="38">
        <v>7</v>
      </c>
      <c r="F301" s="85">
        <f t="shared" si="15"/>
        <v>1.5597147950089127E-3</v>
      </c>
      <c r="G301" s="82">
        <f t="shared" si="16"/>
        <v>7.6426024955436687E-3</v>
      </c>
    </row>
    <row r="302" spans="1:7" x14ac:dyDescent="0.3">
      <c r="A302">
        <v>301</v>
      </c>
      <c r="B302" s="5" t="s">
        <v>96</v>
      </c>
      <c r="C302" s="9" t="s">
        <v>100</v>
      </c>
      <c r="D302" s="68">
        <v>5.7295645530939652</v>
      </c>
      <c r="E302" s="38">
        <v>6</v>
      </c>
      <c r="F302" s="85">
        <f t="shared" si="15"/>
        <v>2.5783040488922848E-3</v>
      </c>
      <c r="G302" s="82">
        <f t="shared" si="16"/>
        <v>1.0828877005347593E-2</v>
      </c>
    </row>
    <row r="303" spans="1:7" x14ac:dyDescent="0.3">
      <c r="A303">
        <v>302</v>
      </c>
      <c r="B303" t="s">
        <v>18</v>
      </c>
      <c r="C303" s="9" t="s">
        <v>98</v>
      </c>
      <c r="D303" s="68">
        <v>4.4563279857397502</v>
      </c>
      <c r="E303" s="38">
        <v>7</v>
      </c>
      <c r="F303" s="85">
        <f t="shared" si="15"/>
        <v>1.5597147950089127E-3</v>
      </c>
      <c r="G303" s="82">
        <f t="shared" si="16"/>
        <v>7.6426024955436687E-3</v>
      </c>
    </row>
    <row r="304" spans="1:7" x14ac:dyDescent="0.3">
      <c r="A304">
        <v>303</v>
      </c>
      <c r="B304" t="s">
        <v>18</v>
      </c>
      <c r="C304" s="9" t="s">
        <v>98</v>
      </c>
      <c r="D304" s="68">
        <v>4.4563279857397502</v>
      </c>
      <c r="E304" s="38">
        <v>7</v>
      </c>
      <c r="F304" s="85">
        <f t="shared" si="15"/>
        <v>1.5597147950089127E-3</v>
      </c>
      <c r="G304" s="82">
        <f t="shared" si="16"/>
        <v>7.6426024955436687E-3</v>
      </c>
    </row>
    <row r="305" spans="1:7" x14ac:dyDescent="0.3">
      <c r="A305">
        <v>304</v>
      </c>
      <c r="B305" s="32" t="s">
        <v>8</v>
      </c>
      <c r="C305" s="9" t="s">
        <v>66</v>
      </c>
      <c r="D305" s="89">
        <v>16.870384517443341</v>
      </c>
      <c r="E305" s="34">
        <v>8</v>
      </c>
      <c r="F305" s="89">
        <v>8.6659461218029296E-3</v>
      </c>
      <c r="G305" s="80">
        <v>6.0661764705882346E-2</v>
      </c>
    </row>
    <row r="306" spans="1:7" x14ac:dyDescent="0.3">
      <c r="A306">
        <v>305</v>
      </c>
      <c r="B306" s="32" t="s">
        <v>18</v>
      </c>
      <c r="C306" s="9" t="s">
        <v>98</v>
      </c>
      <c r="D306" s="89">
        <v>10.504201680672269</v>
      </c>
      <c r="E306" s="34">
        <v>10</v>
      </c>
      <c r="F306" s="89">
        <v>1.0313192078839852E-2</v>
      </c>
      <c r="G306" s="80">
        <v>3.6096256684491977E-2</v>
      </c>
    </row>
    <row r="307" spans="1:7" x14ac:dyDescent="0.3">
      <c r="A307">
        <v>306</v>
      </c>
      <c r="B307" s="32" t="s">
        <v>8</v>
      </c>
      <c r="C307" s="9" t="s">
        <v>66</v>
      </c>
      <c r="D307" s="89">
        <v>22.281639928698752</v>
      </c>
      <c r="E307" s="34">
        <v>12</v>
      </c>
      <c r="F307" s="89">
        <v>1.403740032953202E-2</v>
      </c>
      <c r="G307" s="80">
        <v>5.8957219251336894E-2</v>
      </c>
    </row>
    <row r="308" spans="1:7" x14ac:dyDescent="0.3">
      <c r="A308">
        <v>307</v>
      </c>
      <c r="B308" s="32" t="s">
        <v>18</v>
      </c>
      <c r="C308" s="9" t="s">
        <v>98</v>
      </c>
      <c r="D308" s="89">
        <v>11.45912910618793</v>
      </c>
      <c r="E308" s="34">
        <v>5</v>
      </c>
      <c r="F308" s="89">
        <v>1.2103676814749548E-2</v>
      </c>
      <c r="G308" s="80">
        <v>6.7780748663101589E-2</v>
      </c>
    </row>
    <row r="309" spans="1:7" x14ac:dyDescent="0.3">
      <c r="A309">
        <v>308</v>
      </c>
      <c r="B309" s="32" t="s">
        <v>8</v>
      </c>
      <c r="C309" s="9" t="s">
        <v>66</v>
      </c>
      <c r="D309" s="89">
        <v>20.690094219505983</v>
      </c>
      <c r="E309" s="34">
        <v>12</v>
      </c>
      <c r="F309" s="89">
        <v>1.1490933149571564E-2</v>
      </c>
      <c r="G309" s="80">
        <v>6.4349376114082008E-2</v>
      </c>
    </row>
    <row r="310" spans="1:7" x14ac:dyDescent="0.3">
      <c r="A310">
        <v>309</v>
      </c>
      <c r="B310" s="32" t="s">
        <v>18</v>
      </c>
      <c r="C310" s="9" t="s">
        <v>98</v>
      </c>
      <c r="D310" s="89">
        <v>13.368983957219251</v>
      </c>
      <c r="E310" s="34">
        <v>6</v>
      </c>
      <c r="F310" s="89">
        <v>1.1490933149571564E-2</v>
      </c>
      <c r="G310" s="80">
        <v>7.2393048128342255E-2</v>
      </c>
    </row>
    <row r="311" spans="1:7" x14ac:dyDescent="0.3">
      <c r="A311">
        <v>310</v>
      </c>
      <c r="B311" s="32" t="s">
        <v>18</v>
      </c>
      <c r="C311" s="9" t="s">
        <v>98</v>
      </c>
      <c r="D311" s="89">
        <v>12.41405653170359</v>
      </c>
      <c r="E311" s="34">
        <v>8</v>
      </c>
      <c r="F311" s="89">
        <v>1.2732335899802287E-2</v>
      </c>
      <c r="G311" s="80">
        <v>6.2388591800356503E-2</v>
      </c>
    </row>
    <row r="312" spans="1:7" x14ac:dyDescent="0.3">
      <c r="A312">
        <v>311</v>
      </c>
      <c r="B312" s="32" t="s">
        <v>18</v>
      </c>
      <c r="C312" s="9" t="s">
        <v>98</v>
      </c>
      <c r="D312" s="89">
        <v>12.095747389865037</v>
      </c>
      <c r="E312" s="34">
        <v>8</v>
      </c>
      <c r="F312" s="89">
        <v>1.1490933149571564E-2</v>
      </c>
      <c r="G312" s="80">
        <v>4.8262032085561499E-2</v>
      </c>
    </row>
    <row r="313" spans="1:7" x14ac:dyDescent="0.3">
      <c r="A313">
        <v>312</v>
      </c>
      <c r="B313" s="138" t="s">
        <v>8</v>
      </c>
      <c r="C313" s="9" t="s">
        <v>63</v>
      </c>
      <c r="D313" s="89">
        <v>10.185892538833716</v>
      </c>
      <c r="E313" s="34">
        <v>4</v>
      </c>
      <c r="F313" s="89">
        <v>1.403740032953202E-2</v>
      </c>
      <c r="G313" s="80">
        <v>3.9304812834224601E-2</v>
      </c>
    </row>
    <row r="314" spans="1:7" x14ac:dyDescent="0.3">
      <c r="A314">
        <v>313</v>
      </c>
      <c r="B314" s="5" t="s">
        <v>96</v>
      </c>
      <c r="C314" s="9" t="s">
        <v>100</v>
      </c>
      <c r="D314" s="89">
        <v>24.509803921568629</v>
      </c>
      <c r="E314" s="34">
        <v>12</v>
      </c>
      <c r="F314" s="89">
        <v>1.7578581251664532E-2</v>
      </c>
      <c r="G314" s="80">
        <v>0.11074532085561498</v>
      </c>
    </row>
    <row r="315" spans="1:7" x14ac:dyDescent="0.3">
      <c r="A315">
        <v>314</v>
      </c>
      <c r="B315" s="32" t="s">
        <v>101</v>
      </c>
      <c r="C315" s="33" t="s">
        <v>112</v>
      </c>
      <c r="D315" s="89">
        <v>47.746371275783041</v>
      </c>
      <c r="E315" s="34">
        <v>14</v>
      </c>
      <c r="F315" s="89">
        <v>1.2732335899802287E-2</v>
      </c>
      <c r="G315" s="80">
        <v>4.4563279857397504E-2</v>
      </c>
    </row>
    <row r="316" spans="1:7" x14ac:dyDescent="0.3">
      <c r="A316">
        <v>315</v>
      </c>
      <c r="B316" s="138" t="s">
        <v>8</v>
      </c>
      <c r="C316" s="9" t="s">
        <v>63</v>
      </c>
      <c r="D316" s="89">
        <v>44.563279857397504</v>
      </c>
      <c r="E316" s="34">
        <v>10</v>
      </c>
      <c r="F316" s="89">
        <v>2.585459958653602E-2</v>
      </c>
      <c r="G316" s="80">
        <v>0.16288435828877004</v>
      </c>
    </row>
    <row r="317" spans="1:7" x14ac:dyDescent="0.3">
      <c r="A317">
        <v>316</v>
      </c>
      <c r="B317" s="138" t="s">
        <v>8</v>
      </c>
      <c r="C317" s="9" t="s">
        <v>63</v>
      </c>
      <c r="D317" s="89">
        <v>17.825311942959001</v>
      </c>
      <c r="E317" s="34">
        <v>4</v>
      </c>
      <c r="F317" s="89">
        <v>1.2732335899802287E-2</v>
      </c>
      <c r="G317" s="80">
        <v>5.3475935828876997E-2</v>
      </c>
    </row>
    <row r="318" spans="1:7" x14ac:dyDescent="0.3">
      <c r="A318">
        <v>317</v>
      </c>
      <c r="B318" s="32" t="s">
        <v>18</v>
      </c>
      <c r="C318" s="9" t="s">
        <v>98</v>
      </c>
      <c r="D318" s="89">
        <v>12.095747389865037</v>
      </c>
      <c r="E318" s="34">
        <v>9</v>
      </c>
      <c r="F318" s="89">
        <v>8.6659461218029296E-3</v>
      </c>
      <c r="G318" s="80">
        <v>3.0330882352941173E-2</v>
      </c>
    </row>
    <row r="319" spans="1:7" x14ac:dyDescent="0.3">
      <c r="A319">
        <v>318</v>
      </c>
      <c r="B319" s="32" t="s">
        <v>18</v>
      </c>
      <c r="C319" s="9" t="s">
        <v>98</v>
      </c>
      <c r="D319" s="89">
        <v>12.732365673542144</v>
      </c>
      <c r="E319" s="34">
        <v>7</v>
      </c>
      <c r="F319" s="89">
        <v>2.9610638676977687E-2</v>
      </c>
      <c r="G319" s="80">
        <v>6.2182486631016033E-2</v>
      </c>
    </row>
    <row r="320" spans="1:7" x14ac:dyDescent="0.3">
      <c r="A320">
        <v>319</v>
      </c>
      <c r="B320" s="32" t="s">
        <v>18</v>
      </c>
      <c r="C320" s="9" t="s">
        <v>98</v>
      </c>
      <c r="D320" s="89">
        <v>12.095747389865037</v>
      </c>
      <c r="E320" s="34">
        <v>6</v>
      </c>
      <c r="F320" s="89">
        <v>1.3376910404729775E-2</v>
      </c>
      <c r="G320" s="80">
        <v>3.7455436720142593E-2</v>
      </c>
    </row>
    <row r="321" spans="1:7" x14ac:dyDescent="0.3">
      <c r="A321">
        <v>320</v>
      </c>
      <c r="B321" s="138" t="s">
        <v>8</v>
      </c>
      <c r="C321" s="9" t="s">
        <v>63</v>
      </c>
      <c r="D321" s="89">
        <v>13.368983957219251</v>
      </c>
      <c r="E321" s="34">
        <v>6</v>
      </c>
      <c r="F321" s="89">
        <v>1.2732335899802287E-2</v>
      </c>
      <c r="G321" s="80">
        <v>7.130124777183601E-2</v>
      </c>
    </row>
    <row r="322" spans="1:7" x14ac:dyDescent="0.3">
      <c r="A322">
        <v>321</v>
      </c>
      <c r="B322" s="32" t="s">
        <v>18</v>
      </c>
      <c r="C322" s="9" t="s">
        <v>98</v>
      </c>
      <c r="D322" s="89">
        <v>13.368983957219251</v>
      </c>
      <c r="E322" s="34">
        <v>4</v>
      </c>
      <c r="F322" s="89">
        <v>2.4955378363612481E-2</v>
      </c>
      <c r="G322" s="80">
        <v>0.13975044563279854</v>
      </c>
    </row>
    <row r="323" spans="1:7" x14ac:dyDescent="0.3">
      <c r="A323">
        <v>322</v>
      </c>
      <c r="B323" s="32" t="s">
        <v>18</v>
      </c>
      <c r="C323" s="9" t="s">
        <v>98</v>
      </c>
      <c r="D323" s="89">
        <v>14.96052966641202</v>
      </c>
      <c r="E323" s="34">
        <v>9</v>
      </c>
      <c r="F323" s="89">
        <v>2.8647755774555139E-2</v>
      </c>
      <c r="G323" s="80">
        <v>0.16042780748663099</v>
      </c>
    </row>
    <row r="324" spans="1:7" x14ac:dyDescent="0.3">
      <c r="A324">
        <v>323</v>
      </c>
      <c r="B324" s="138" t="s">
        <v>8</v>
      </c>
      <c r="C324" s="9" t="s">
        <v>63</v>
      </c>
      <c r="D324" s="89">
        <v>24.509803921568629</v>
      </c>
      <c r="E324" s="34">
        <v>2</v>
      </c>
      <c r="F324" s="89">
        <v>1.9106461559640804E-2</v>
      </c>
      <c r="G324" s="80">
        <v>3.3436385918003561E-2</v>
      </c>
    </row>
    <row r="325" spans="1:7" x14ac:dyDescent="0.3">
      <c r="A325">
        <v>324</v>
      </c>
      <c r="B325" s="138" t="s">
        <v>8</v>
      </c>
      <c r="C325" s="9" t="s">
        <v>63</v>
      </c>
      <c r="D325" s="89">
        <v>12.732365673542144</v>
      </c>
      <c r="E325" s="34">
        <v>6</v>
      </c>
      <c r="F325" s="89">
        <v>4.7181262218704847E-2</v>
      </c>
      <c r="G325" s="80">
        <v>0.3302696078431373</v>
      </c>
    </row>
    <row r="326" spans="1:7" x14ac:dyDescent="0.3">
      <c r="A326">
        <v>325</v>
      </c>
      <c r="B326" s="138" t="s">
        <v>8</v>
      </c>
      <c r="C326" s="9" t="s">
        <v>63</v>
      </c>
      <c r="D326" s="89">
        <v>14.323911382734913</v>
      </c>
      <c r="E326" s="34">
        <v>2</v>
      </c>
      <c r="F326" s="89">
        <v>1.9894274843441067E-2</v>
      </c>
      <c r="G326" s="80">
        <v>0.16711229946524062</v>
      </c>
    </row>
    <row r="327" spans="1:7" x14ac:dyDescent="0.3">
      <c r="A327">
        <v>326</v>
      </c>
      <c r="B327" s="32" t="s">
        <v>18</v>
      </c>
      <c r="C327" s="9" t="s">
        <v>98</v>
      </c>
      <c r="D327" s="89">
        <v>12.732365673542144</v>
      </c>
      <c r="E327" s="34">
        <v>5</v>
      </c>
      <c r="F327" s="89">
        <v>8.1486949758734634E-3</v>
      </c>
      <c r="G327" s="80">
        <v>5.1336898395721926E-2</v>
      </c>
    </row>
    <row r="328" spans="1:7" x14ac:dyDescent="0.3">
      <c r="A328">
        <v>327</v>
      </c>
      <c r="B328" s="138" t="s">
        <v>8</v>
      </c>
      <c r="C328" s="9" t="s">
        <v>63</v>
      </c>
      <c r="D328" s="89">
        <v>16.552075375604787</v>
      </c>
      <c r="E328" s="34">
        <v>7</v>
      </c>
      <c r="F328" s="89">
        <v>1.0313192078839852E-2</v>
      </c>
      <c r="G328" s="80">
        <v>1.8048128342245989E-2</v>
      </c>
    </row>
    <row r="329" spans="1:7" x14ac:dyDescent="0.3">
      <c r="A329">
        <v>328</v>
      </c>
      <c r="B329" s="32" t="s">
        <v>8</v>
      </c>
      <c r="C329" s="9" t="s">
        <v>66</v>
      </c>
      <c r="D329" s="89">
        <v>19.735166793990324</v>
      </c>
      <c r="E329" s="34">
        <v>5</v>
      </c>
      <c r="F329" s="89">
        <v>1.403740032953202E-2</v>
      </c>
      <c r="G329" s="80">
        <v>9.8262032085561501E-2</v>
      </c>
    </row>
    <row r="330" spans="1:7" x14ac:dyDescent="0.3">
      <c r="A330">
        <v>329</v>
      </c>
      <c r="B330" s="32" t="s">
        <v>18</v>
      </c>
      <c r="C330" s="9" t="s">
        <v>98</v>
      </c>
      <c r="D330" s="89">
        <v>18.143621084797555</v>
      </c>
      <c r="E330" s="34">
        <v>9</v>
      </c>
      <c r="F330" s="89">
        <v>1.403740032953202E-2</v>
      </c>
      <c r="G330" s="80">
        <v>7.8609625668449201E-2</v>
      </c>
    </row>
    <row r="331" spans="1:7" x14ac:dyDescent="0.3">
      <c r="A331">
        <v>330</v>
      </c>
      <c r="B331" s="32" t="s">
        <v>18</v>
      </c>
      <c r="C331" s="9" t="s">
        <v>98</v>
      </c>
      <c r="D331" s="89">
        <v>12.732365673542144</v>
      </c>
      <c r="E331" s="34">
        <v>6</v>
      </c>
      <c r="F331" s="89">
        <v>8.1486949758734634E-3</v>
      </c>
      <c r="G331" s="80">
        <v>3.9928698752228167E-2</v>
      </c>
    </row>
    <row r="332" spans="1:7" x14ac:dyDescent="0.3">
      <c r="A332">
        <v>331</v>
      </c>
      <c r="B332" s="32" t="s">
        <v>18</v>
      </c>
      <c r="C332" s="9" t="s">
        <v>98</v>
      </c>
      <c r="D332" s="89">
        <v>10.504201680672269</v>
      </c>
      <c r="E332" s="34">
        <v>5</v>
      </c>
      <c r="F332" s="89">
        <v>9.7481946732861247E-3</v>
      </c>
      <c r="G332" s="80">
        <v>5.4590017825311941E-2</v>
      </c>
    </row>
    <row r="333" spans="1:7" x14ac:dyDescent="0.3">
      <c r="A333">
        <v>332</v>
      </c>
      <c r="B333" s="138" t="s">
        <v>8</v>
      </c>
      <c r="C333" s="9" t="s">
        <v>63</v>
      </c>
      <c r="D333" s="89">
        <v>14.005602240896359</v>
      </c>
      <c r="E333" s="34">
        <v>5</v>
      </c>
      <c r="F333" s="89">
        <v>8.1486949758734634E-3</v>
      </c>
      <c r="G333" s="80">
        <v>4.563279857397505E-2</v>
      </c>
    </row>
    <row r="334" spans="1:7" x14ac:dyDescent="0.3">
      <c r="A334">
        <v>333</v>
      </c>
      <c r="B334" s="32" t="s">
        <v>18</v>
      </c>
      <c r="C334" s="9" t="s">
        <v>98</v>
      </c>
      <c r="D334" s="89">
        <v>19.416857652151769</v>
      </c>
      <c r="E334" s="34">
        <v>3</v>
      </c>
      <c r="F334" s="89">
        <v>1.9894274843441067E-2</v>
      </c>
      <c r="G334" s="80">
        <v>0.13926024955436717</v>
      </c>
    </row>
    <row r="335" spans="1:7" x14ac:dyDescent="0.3">
      <c r="A335">
        <v>334</v>
      </c>
      <c r="B335" s="32" t="s">
        <v>18</v>
      </c>
      <c r="C335" s="9" t="s">
        <v>98</v>
      </c>
      <c r="D335" s="89">
        <v>13.050674815380697</v>
      </c>
      <c r="E335" s="34">
        <v>4</v>
      </c>
      <c r="F335" s="89">
        <v>8.1486949758734634E-3</v>
      </c>
      <c r="G335" s="80">
        <v>3.4224598930481284E-2</v>
      </c>
    </row>
    <row r="336" spans="1:7" x14ac:dyDescent="0.3">
      <c r="A336">
        <v>335</v>
      </c>
      <c r="B336" s="32" t="s">
        <v>18</v>
      </c>
      <c r="C336" s="9" t="s">
        <v>98</v>
      </c>
      <c r="D336" s="89">
        <v>12.732365673542144</v>
      </c>
      <c r="E336" s="34">
        <v>8</v>
      </c>
      <c r="F336" s="89">
        <v>1.2732335899802287E-2</v>
      </c>
      <c r="G336" s="80">
        <v>6.2388591800356503E-2</v>
      </c>
    </row>
    <row r="337" spans="1:7" x14ac:dyDescent="0.3">
      <c r="A337">
        <v>336</v>
      </c>
      <c r="B337" s="32" t="s">
        <v>8</v>
      </c>
      <c r="C337" s="9" t="s">
        <v>66</v>
      </c>
      <c r="D337" s="89">
        <v>29.284441049146931</v>
      </c>
      <c r="E337" s="34">
        <v>7</v>
      </c>
      <c r="F337" s="89">
        <v>1.1490933149571564E-2</v>
      </c>
      <c r="G337" s="80">
        <v>2.0109180035650626E-2</v>
      </c>
    </row>
    <row r="338" spans="1:7" x14ac:dyDescent="0.3">
      <c r="A338">
        <v>337</v>
      </c>
      <c r="B338" s="32" t="s">
        <v>8</v>
      </c>
      <c r="C338" s="9" t="s">
        <v>66</v>
      </c>
      <c r="D338" s="89">
        <v>19.416857652151769</v>
      </c>
      <c r="E338" s="34">
        <v>5</v>
      </c>
      <c r="F338" s="89">
        <v>9.7481946732861247E-3</v>
      </c>
      <c r="G338" s="80">
        <v>5.4590017825311941E-2</v>
      </c>
    </row>
    <row r="339" spans="1:7" x14ac:dyDescent="0.3">
      <c r="A339">
        <v>338</v>
      </c>
      <c r="B339" s="32" t="s">
        <v>18</v>
      </c>
      <c r="C339" s="9" t="s">
        <v>98</v>
      </c>
      <c r="D339" s="89">
        <v>17.825311942959001</v>
      </c>
      <c r="E339" s="34">
        <v>8</v>
      </c>
      <c r="F339" s="89">
        <v>9.7481946732861247E-3</v>
      </c>
      <c r="G339" s="80">
        <v>5.4590017825311941E-2</v>
      </c>
    </row>
    <row r="340" spans="1:7" x14ac:dyDescent="0.3">
      <c r="A340">
        <v>339</v>
      </c>
      <c r="B340" s="138" t="s">
        <v>8</v>
      </c>
      <c r="C340" s="9" t="s">
        <v>63</v>
      </c>
      <c r="D340" s="89">
        <v>24.191494779730075</v>
      </c>
      <c r="E340" s="34">
        <v>5</v>
      </c>
      <c r="F340" s="89">
        <v>9.1991126876071524E-3</v>
      </c>
      <c r="G340" s="80">
        <v>5.1515151515151514E-2</v>
      </c>
    </row>
    <row r="341" spans="1:7" x14ac:dyDescent="0.3">
      <c r="A341">
        <v>340</v>
      </c>
      <c r="B341" s="32" t="s">
        <v>8</v>
      </c>
      <c r="C341" s="9" t="s">
        <v>66</v>
      </c>
      <c r="D341" s="89">
        <v>10.185892538833716</v>
      </c>
      <c r="E341" s="34">
        <v>8</v>
      </c>
      <c r="F341" s="89">
        <v>9.1991126876071524E-3</v>
      </c>
      <c r="G341" s="80">
        <v>4.5075757575757575E-2</v>
      </c>
    </row>
    <row r="342" spans="1:7" x14ac:dyDescent="0.3">
      <c r="A342">
        <v>341</v>
      </c>
      <c r="B342" s="32" t="s">
        <v>8</v>
      </c>
      <c r="C342" s="9" t="s">
        <v>66</v>
      </c>
      <c r="D342" s="89">
        <v>15.91545709192768</v>
      </c>
      <c r="E342" s="34">
        <v>8</v>
      </c>
      <c r="F342" s="89">
        <v>9.7481946732861247E-3</v>
      </c>
      <c r="G342" s="80">
        <v>5.4590017825311941E-2</v>
      </c>
    </row>
    <row r="343" spans="1:7" x14ac:dyDescent="0.3">
      <c r="A343">
        <v>342</v>
      </c>
      <c r="B343" s="32" t="s">
        <v>18</v>
      </c>
      <c r="C343" s="9" t="s">
        <v>98</v>
      </c>
      <c r="D343" s="89">
        <v>19.098548510313215</v>
      </c>
      <c r="E343" s="34">
        <v>8</v>
      </c>
      <c r="F343" s="89">
        <v>1.0313192078839852E-2</v>
      </c>
      <c r="G343" s="80">
        <v>5.7754010695187166E-2</v>
      </c>
    </row>
    <row r="344" spans="1:7" x14ac:dyDescent="0.3">
      <c r="A344">
        <v>343</v>
      </c>
      <c r="B344" s="32" t="s">
        <v>18</v>
      </c>
      <c r="C344" s="9" t="s">
        <v>98</v>
      </c>
      <c r="D344" s="89">
        <v>15.597147950089127</v>
      </c>
      <c r="E344" s="34">
        <v>2.5</v>
      </c>
      <c r="F344" s="89">
        <v>9.7481946732861247E-3</v>
      </c>
      <c r="G344" s="80">
        <v>4.7766265597147944E-2</v>
      </c>
    </row>
    <row r="345" spans="1:7" x14ac:dyDescent="0.3">
      <c r="A345">
        <v>344</v>
      </c>
      <c r="B345" s="32" t="s">
        <v>18</v>
      </c>
      <c r="C345" s="9" t="s">
        <v>98</v>
      </c>
      <c r="D345" s="89">
        <v>24.509803921568629</v>
      </c>
      <c r="E345" s="34">
        <v>10</v>
      </c>
      <c r="F345" s="89">
        <v>1.2732335899802287E-2</v>
      </c>
      <c r="G345" s="80">
        <v>8.9126559714795009E-2</v>
      </c>
    </row>
    <row r="346" spans="1:7" x14ac:dyDescent="0.3">
      <c r="A346">
        <v>345</v>
      </c>
      <c r="B346" s="32" t="s">
        <v>8</v>
      </c>
      <c r="C346" s="9" t="s">
        <v>66</v>
      </c>
      <c r="D346" s="89">
        <v>10.822510822510823</v>
      </c>
      <c r="E346" s="34">
        <v>8</v>
      </c>
      <c r="F346" s="89">
        <v>2.8647755774555139E-2</v>
      </c>
      <c r="G346" s="80">
        <v>0.12032085561497326</v>
      </c>
    </row>
    <row r="347" spans="1:7" x14ac:dyDescent="0.3">
      <c r="A347">
        <v>346</v>
      </c>
      <c r="B347" s="32" t="s">
        <v>8</v>
      </c>
      <c r="C347" s="9" t="s">
        <v>66</v>
      </c>
      <c r="D347" s="89">
        <v>16.870384517443341</v>
      </c>
      <c r="E347" s="34">
        <v>10</v>
      </c>
      <c r="F347" s="89">
        <v>1.403740032953202E-2</v>
      </c>
      <c r="G347" s="80">
        <v>7.8609625668449201E-2</v>
      </c>
    </row>
    <row r="348" spans="1:7" x14ac:dyDescent="0.3">
      <c r="A348">
        <v>347</v>
      </c>
      <c r="B348" s="32" t="s">
        <v>8</v>
      </c>
      <c r="C348" s="9" t="s">
        <v>66</v>
      </c>
      <c r="D348" s="89">
        <v>17.50700280112045</v>
      </c>
      <c r="E348" s="34">
        <v>10</v>
      </c>
      <c r="F348" s="89">
        <v>2.585459958653602E-2</v>
      </c>
      <c r="G348" s="80">
        <v>0.14478609625668448</v>
      </c>
    </row>
    <row r="349" spans="1:7" x14ac:dyDescent="0.3">
      <c r="A349">
        <v>348</v>
      </c>
      <c r="B349" s="32" t="s">
        <v>18</v>
      </c>
      <c r="C349" s="9" t="s">
        <v>98</v>
      </c>
      <c r="D349" s="89">
        <v>15.91545709192768</v>
      </c>
      <c r="E349" s="34">
        <v>12</v>
      </c>
      <c r="F349" s="89">
        <v>1.5406126438760765E-2</v>
      </c>
      <c r="G349" s="80">
        <v>8.6274509803921554E-2</v>
      </c>
    </row>
    <row r="350" spans="1:7" x14ac:dyDescent="0.3">
      <c r="A350">
        <v>349</v>
      </c>
      <c r="B350" s="32" t="s">
        <v>18</v>
      </c>
      <c r="C350" s="9" t="s">
        <v>98</v>
      </c>
      <c r="D350" s="89">
        <v>10.185892538833716</v>
      </c>
      <c r="E350" s="34">
        <v>9</v>
      </c>
      <c r="F350" s="89">
        <v>1.471380567420902E-2</v>
      </c>
      <c r="G350" s="80">
        <v>0.10299688057041</v>
      </c>
    </row>
    <row r="351" spans="1:7" x14ac:dyDescent="0.3">
      <c r="A351">
        <v>350</v>
      </c>
      <c r="B351" s="32" t="s">
        <v>18</v>
      </c>
      <c r="C351" s="9" t="s">
        <v>98</v>
      </c>
      <c r="D351" s="89">
        <v>11.45912910618793</v>
      </c>
      <c r="E351" s="34">
        <v>2.5</v>
      </c>
      <c r="F351" s="89">
        <v>1.1490933149571564E-2</v>
      </c>
      <c r="G351" s="80">
        <v>5.630570409982176E-2</v>
      </c>
    </row>
    <row r="352" spans="1:7" x14ac:dyDescent="0.3">
      <c r="A352">
        <v>351</v>
      </c>
      <c r="B352" s="32" t="s">
        <v>18</v>
      </c>
      <c r="C352" s="9" t="s">
        <v>98</v>
      </c>
      <c r="D352" s="89">
        <v>13.368983957219251</v>
      </c>
      <c r="E352" s="34">
        <v>10</v>
      </c>
      <c r="F352" s="89">
        <v>1.9894274843441067E-2</v>
      </c>
      <c r="G352" s="80">
        <v>9.7482174688057033E-2</v>
      </c>
    </row>
    <row r="353" spans="1:7" x14ac:dyDescent="0.3">
      <c r="A353">
        <v>352</v>
      </c>
      <c r="B353" s="32" t="s">
        <v>101</v>
      </c>
      <c r="C353" s="33" t="s">
        <v>112</v>
      </c>
      <c r="D353" s="89">
        <v>41.380188439011967</v>
      </c>
      <c r="E353" s="34">
        <v>15</v>
      </c>
      <c r="F353" s="69">
        <v>3.8515406162464984E-3</v>
      </c>
      <c r="G353" s="8">
        <v>1.3480392156862742E-2</v>
      </c>
    </row>
    <row r="354" spans="1:7" x14ac:dyDescent="0.3">
      <c r="A354">
        <v>353</v>
      </c>
      <c r="B354" s="32" t="s">
        <v>18</v>
      </c>
      <c r="C354" s="9" t="s">
        <v>98</v>
      </c>
      <c r="D354" s="89">
        <v>13.368983957219251</v>
      </c>
      <c r="E354" s="34">
        <v>8</v>
      </c>
      <c r="F354" s="69">
        <v>4.2096384008148717E-3</v>
      </c>
      <c r="G354" s="8">
        <v>1.7680481283422457E-2</v>
      </c>
    </row>
    <row r="355" spans="1:7" x14ac:dyDescent="0.3">
      <c r="A355">
        <v>354</v>
      </c>
      <c r="B355" s="32" t="s">
        <v>18</v>
      </c>
      <c r="C355" s="9" t="s">
        <v>98</v>
      </c>
      <c r="D355" s="89">
        <v>10.185892538833716</v>
      </c>
      <c r="E355" s="34">
        <v>7</v>
      </c>
      <c r="F355" s="69">
        <v>2.8727400050929464E-3</v>
      </c>
      <c r="G355" s="8">
        <v>1.2065508021390375E-2</v>
      </c>
    </row>
    <row r="356" spans="1:7" x14ac:dyDescent="0.3">
      <c r="A356">
        <v>355</v>
      </c>
      <c r="B356" s="32" t="s">
        <v>18</v>
      </c>
      <c r="C356" s="9" t="s">
        <v>98</v>
      </c>
      <c r="D356" s="89">
        <v>11.140819964349376</v>
      </c>
      <c r="E356" s="34">
        <v>8</v>
      </c>
      <c r="F356" s="69">
        <v>1.1459129106187928E-3</v>
      </c>
      <c r="G356" s="8">
        <v>4.010695187165775E-3</v>
      </c>
    </row>
    <row r="357" spans="1:7" x14ac:dyDescent="0.3">
      <c r="A357">
        <v>356</v>
      </c>
      <c r="B357" s="32" t="s">
        <v>18</v>
      </c>
      <c r="C357" s="9" t="s">
        <v>98</v>
      </c>
      <c r="D357" s="89">
        <v>10.185892538833716</v>
      </c>
      <c r="E357" s="34">
        <v>8</v>
      </c>
      <c r="F357" s="69">
        <v>1.1459129106187928E-3</v>
      </c>
      <c r="G357" s="8">
        <v>3.20855614973262E-3</v>
      </c>
    </row>
    <row r="358" spans="1:7" x14ac:dyDescent="0.3">
      <c r="A358">
        <v>357</v>
      </c>
      <c r="B358" s="32" t="s">
        <v>8</v>
      </c>
      <c r="C358" s="9" t="s">
        <v>66</v>
      </c>
      <c r="D358" s="89">
        <v>19.098548510313215</v>
      </c>
      <c r="E358" s="34">
        <v>12</v>
      </c>
      <c r="F358" s="69">
        <v>4.5836516424751714E-3</v>
      </c>
      <c r="G358" s="8">
        <v>2.566844919786096E-2</v>
      </c>
    </row>
    <row r="359" spans="1:7" x14ac:dyDescent="0.3">
      <c r="A359">
        <v>358</v>
      </c>
      <c r="B359" s="32" t="s">
        <v>18</v>
      </c>
      <c r="C359" s="9" t="s">
        <v>98</v>
      </c>
      <c r="D359" s="89">
        <v>15.91545709192768</v>
      </c>
      <c r="E359" s="34">
        <v>10</v>
      </c>
      <c r="F359" s="69">
        <v>3.8515406162464984E-3</v>
      </c>
      <c r="G359" s="8">
        <v>1.3480392156862742E-2</v>
      </c>
    </row>
    <row r="360" spans="1:7" x14ac:dyDescent="0.3">
      <c r="A360">
        <v>359</v>
      </c>
      <c r="B360" s="32" t="s">
        <v>11</v>
      </c>
      <c r="C360" s="9" t="s">
        <v>97</v>
      </c>
      <c r="D360" s="89">
        <v>19.098548510313215</v>
      </c>
      <c r="E360" s="34">
        <v>6</v>
      </c>
      <c r="F360" s="69">
        <v>1.1459129106187928E-3</v>
      </c>
      <c r="G360" s="8">
        <v>3.20855614973262E-3</v>
      </c>
    </row>
    <row r="361" spans="1:7" x14ac:dyDescent="0.3">
      <c r="A361">
        <v>360</v>
      </c>
      <c r="B361" s="32" t="s">
        <v>8</v>
      </c>
      <c r="C361" s="9" t="s">
        <v>66</v>
      </c>
      <c r="D361" s="89">
        <v>11.140819964349376</v>
      </c>
      <c r="E361" s="34">
        <v>8</v>
      </c>
      <c r="F361" s="69">
        <v>3.8515406162464984E-3</v>
      </c>
      <c r="G361" s="8">
        <v>1.8872549019607842E-2</v>
      </c>
    </row>
    <row r="362" spans="1:7" x14ac:dyDescent="0.3">
      <c r="A362">
        <v>361</v>
      </c>
      <c r="B362" s="32" t="s">
        <v>18</v>
      </c>
      <c r="C362" s="9" t="s">
        <v>98</v>
      </c>
      <c r="D362" s="89">
        <v>10.185892538833716</v>
      </c>
      <c r="E362" s="34">
        <v>6</v>
      </c>
      <c r="F362" s="69">
        <v>5.3794244970715548E-3</v>
      </c>
      <c r="G362" s="8">
        <v>1.5062388591800355E-2</v>
      </c>
    </row>
    <row r="363" spans="1:7" x14ac:dyDescent="0.3">
      <c r="A363">
        <v>362</v>
      </c>
      <c r="B363" s="32" t="s">
        <v>8</v>
      </c>
      <c r="C363" s="9" t="s">
        <v>66</v>
      </c>
      <c r="D363" s="89">
        <v>14.323911382734913</v>
      </c>
      <c r="E363" s="34">
        <v>8</v>
      </c>
      <c r="F363" s="69">
        <v>1.1459129106187928E-3</v>
      </c>
      <c r="G363" s="8">
        <v>3.609625668449197E-3</v>
      </c>
    </row>
    <row r="364" spans="1:7" x14ac:dyDescent="0.3">
      <c r="A364">
        <v>363</v>
      </c>
      <c r="B364" s="32" t="s">
        <v>8</v>
      </c>
      <c r="C364" s="9" t="s">
        <v>66</v>
      </c>
      <c r="D364" s="89">
        <v>17.825311942959001</v>
      </c>
      <c r="E364" s="34">
        <v>10</v>
      </c>
      <c r="F364" s="69">
        <v>7.9577285459638415E-4</v>
      </c>
      <c r="G364" s="8">
        <v>2.785204991087344E-3</v>
      </c>
    </row>
    <row r="365" spans="1:7" x14ac:dyDescent="0.3">
      <c r="A365">
        <v>364</v>
      </c>
      <c r="B365" s="32" t="s">
        <v>8</v>
      </c>
      <c r="C365" s="9" t="s">
        <v>66</v>
      </c>
      <c r="D365" s="89">
        <v>11.45912910618793</v>
      </c>
      <c r="E365" s="34">
        <v>8</v>
      </c>
      <c r="F365" s="69">
        <v>7.9577285459638415E-4</v>
      </c>
      <c r="G365" s="8">
        <v>2.2281639928698753E-3</v>
      </c>
    </row>
    <row r="366" spans="1:7" x14ac:dyDescent="0.3">
      <c r="A366">
        <v>365</v>
      </c>
      <c r="B366" s="32" t="s">
        <v>8</v>
      </c>
      <c r="C366" s="9" t="s">
        <v>66</v>
      </c>
      <c r="D366" s="89">
        <v>10.822510822510823</v>
      </c>
      <c r="E366" s="34">
        <v>6</v>
      </c>
      <c r="F366" s="69">
        <v>1.5597147950089127E-3</v>
      </c>
      <c r="G366" s="8">
        <v>6.5508021390374314E-3</v>
      </c>
    </row>
    <row r="367" spans="1:7" x14ac:dyDescent="0.3">
      <c r="A367">
        <v>366</v>
      </c>
      <c r="B367" s="32" t="s">
        <v>8</v>
      </c>
      <c r="C367" s="9" t="s">
        <v>66</v>
      </c>
      <c r="D367" s="89">
        <v>10.504201680672269</v>
      </c>
      <c r="E367" s="34">
        <v>8</v>
      </c>
      <c r="F367" s="69">
        <v>1.1459129106187928E-3</v>
      </c>
      <c r="G367" s="8">
        <v>4.010695187165775E-3</v>
      </c>
    </row>
    <row r="368" spans="1:7" x14ac:dyDescent="0.3">
      <c r="A368">
        <v>367</v>
      </c>
      <c r="B368" s="32" t="s">
        <v>8</v>
      </c>
      <c r="C368" s="9" t="s">
        <v>66</v>
      </c>
      <c r="D368" s="89">
        <v>12.732365673542144</v>
      </c>
      <c r="E368" s="34">
        <v>9</v>
      </c>
      <c r="F368" s="69">
        <v>1.1459129106187928E-3</v>
      </c>
      <c r="G368" s="8">
        <v>3.20855614973262E-3</v>
      </c>
    </row>
    <row r="369" spans="1:7" x14ac:dyDescent="0.3">
      <c r="A369">
        <v>368</v>
      </c>
      <c r="B369" s="32" t="s">
        <v>18</v>
      </c>
      <c r="C369" s="9" t="s">
        <v>98</v>
      </c>
      <c r="D369" s="89">
        <v>12.732365673542144</v>
      </c>
      <c r="E369" s="34">
        <v>7</v>
      </c>
      <c r="F369" s="69">
        <v>7.9577285459638415E-4</v>
      </c>
      <c r="G369" s="8">
        <v>2.5066844919786097E-3</v>
      </c>
    </row>
    <row r="370" spans="1:7" x14ac:dyDescent="0.3">
      <c r="A370">
        <v>369</v>
      </c>
      <c r="B370" s="32" t="s">
        <v>18</v>
      </c>
      <c r="C370" s="9" t="s">
        <v>98</v>
      </c>
      <c r="D370" s="89">
        <v>12.095747389865037</v>
      </c>
      <c r="E370" s="34">
        <v>2.5</v>
      </c>
      <c r="F370" s="69">
        <v>1.5597147950089127E-3</v>
      </c>
      <c r="G370" s="8">
        <v>7.6426024955436687E-3</v>
      </c>
    </row>
    <row r="371" spans="1:7" x14ac:dyDescent="0.3">
      <c r="A371">
        <v>370</v>
      </c>
      <c r="B371" s="32" t="s">
        <v>8</v>
      </c>
      <c r="C371" s="9" t="s">
        <v>66</v>
      </c>
      <c r="D371" s="89">
        <v>11.140819964349376</v>
      </c>
      <c r="E371" s="34">
        <v>7</v>
      </c>
      <c r="F371" s="69">
        <v>1.5597147950089127E-3</v>
      </c>
      <c r="G371" s="8">
        <v>6.5508021390374314E-3</v>
      </c>
    </row>
    <row r="372" spans="1:7" x14ac:dyDescent="0.3">
      <c r="A372">
        <v>371</v>
      </c>
      <c r="B372" s="32" t="s">
        <v>18</v>
      </c>
      <c r="C372" s="9" t="s">
        <v>98</v>
      </c>
      <c r="D372" s="89">
        <v>11.140819964349376</v>
      </c>
      <c r="E372" s="34">
        <v>8</v>
      </c>
      <c r="F372" s="69">
        <v>1.3448561242678887E-3</v>
      </c>
      <c r="G372" s="8">
        <v>6.5897950089126552E-3</v>
      </c>
    </row>
    <row r="373" spans="1:7" x14ac:dyDescent="0.3">
      <c r="A373">
        <v>372</v>
      </c>
      <c r="B373" s="32" t="s">
        <v>18</v>
      </c>
      <c r="C373" s="9" t="s">
        <v>98</v>
      </c>
      <c r="D373" s="89">
        <v>11.140819964349376</v>
      </c>
      <c r="E373" s="34">
        <v>8</v>
      </c>
      <c r="F373" s="69">
        <v>2.2997835497835504E-3</v>
      </c>
      <c r="G373" s="8">
        <v>1.1268939393939394E-2</v>
      </c>
    </row>
    <row r="374" spans="1:7" x14ac:dyDescent="0.3">
      <c r="A374">
        <v>373</v>
      </c>
      <c r="B374" s="32" t="s">
        <v>18</v>
      </c>
      <c r="C374" s="9" t="s">
        <v>98</v>
      </c>
      <c r="D374" s="89">
        <v>10.822510822510823</v>
      </c>
      <c r="E374" s="34">
        <v>8</v>
      </c>
      <c r="F374" s="69">
        <v>7.9577285459638415E-4</v>
      </c>
      <c r="G374" s="8">
        <v>2.2281639928698753E-3</v>
      </c>
    </row>
    <row r="375" spans="1:7" x14ac:dyDescent="0.3">
      <c r="A375">
        <v>374</v>
      </c>
      <c r="B375" s="32" t="s">
        <v>8</v>
      </c>
      <c r="C375" s="9" t="s">
        <v>66</v>
      </c>
      <c r="D375" s="89">
        <v>24.191494779730075</v>
      </c>
      <c r="E375" s="34">
        <v>10</v>
      </c>
      <c r="F375" s="69">
        <v>1.1459129106187928E-3</v>
      </c>
      <c r="G375" s="8">
        <v>4.8128342245989299E-3</v>
      </c>
    </row>
    <row r="376" spans="1:7" x14ac:dyDescent="0.3">
      <c r="A376">
        <v>375</v>
      </c>
      <c r="B376" s="32" t="s">
        <v>8</v>
      </c>
      <c r="C376" s="9" t="s">
        <v>66</v>
      </c>
      <c r="D376" s="89">
        <v>12.095747389865037</v>
      </c>
      <c r="E376" s="34">
        <v>12</v>
      </c>
      <c r="F376" s="69">
        <v>1.1459129106187928E-3</v>
      </c>
      <c r="G376" s="8">
        <v>3.20855614973262E-3</v>
      </c>
    </row>
    <row r="377" spans="1:7" x14ac:dyDescent="0.3">
      <c r="A377">
        <v>376</v>
      </c>
      <c r="B377" s="32" t="s">
        <v>8</v>
      </c>
      <c r="C377" s="9" t="s">
        <v>66</v>
      </c>
      <c r="D377" s="89">
        <v>12.732365673542144</v>
      </c>
      <c r="E377" s="34">
        <v>9</v>
      </c>
      <c r="F377" s="69">
        <v>7.9577285459638415E-4</v>
      </c>
      <c r="G377" s="8">
        <v>2.2281639928698753E-3</v>
      </c>
    </row>
    <row r="378" spans="1:7" x14ac:dyDescent="0.3">
      <c r="A378">
        <v>377</v>
      </c>
      <c r="B378" s="32" t="s">
        <v>8</v>
      </c>
      <c r="C378" s="9" t="s">
        <v>66</v>
      </c>
      <c r="D378" s="89">
        <v>14.642220524573466</v>
      </c>
      <c r="E378" s="34">
        <v>10</v>
      </c>
      <c r="F378" s="69">
        <v>1.1459129106187928E-3</v>
      </c>
      <c r="G378" s="8">
        <v>4.8128342245989299E-3</v>
      </c>
    </row>
    <row r="379" spans="1:7" x14ac:dyDescent="0.3">
      <c r="A379">
        <v>378</v>
      </c>
      <c r="B379" s="32" t="s">
        <v>8</v>
      </c>
      <c r="C379" s="9" t="s">
        <v>66</v>
      </c>
      <c r="D379" s="89">
        <v>19.098548510313215</v>
      </c>
      <c r="E379" s="34">
        <v>4</v>
      </c>
      <c r="F379" s="69">
        <v>1.1459129106187928E-3</v>
      </c>
      <c r="G379" s="8">
        <v>4.8128342245989299E-3</v>
      </c>
    </row>
    <row r="380" spans="1:7" x14ac:dyDescent="0.3">
      <c r="A380">
        <v>379</v>
      </c>
      <c r="B380" s="32" t="s">
        <v>8</v>
      </c>
      <c r="C380" s="9" t="s">
        <v>66</v>
      </c>
      <c r="D380" s="89">
        <v>11.140819964349376</v>
      </c>
      <c r="E380" s="34">
        <v>8</v>
      </c>
      <c r="F380" s="69">
        <v>1.1459129106187928E-3</v>
      </c>
      <c r="G380" s="8">
        <v>4.8128342245989299E-3</v>
      </c>
    </row>
    <row r="381" spans="1:7" x14ac:dyDescent="0.3">
      <c r="A381">
        <v>380</v>
      </c>
      <c r="B381" s="32" t="s">
        <v>18</v>
      </c>
      <c r="C381" s="9" t="s">
        <v>98</v>
      </c>
      <c r="D381" s="89">
        <v>10.822510822510823</v>
      </c>
      <c r="E381" s="34">
        <v>7</v>
      </c>
      <c r="F381" s="69">
        <v>2.5783040488922848E-3</v>
      </c>
      <c r="G381" s="8">
        <v>1.0828877005347593E-2</v>
      </c>
    </row>
    <row r="382" spans="1:7" x14ac:dyDescent="0.3">
      <c r="A382">
        <v>381</v>
      </c>
      <c r="B382" s="32" t="s">
        <v>101</v>
      </c>
      <c r="C382" s="33" t="s">
        <v>112</v>
      </c>
      <c r="D382" s="89">
        <v>28.647822765469826</v>
      </c>
      <c r="E382" s="34">
        <v>14</v>
      </c>
      <c r="F382" s="69">
        <v>1.5597147950089127E-3</v>
      </c>
      <c r="G382" s="8">
        <v>5.4590017825311924E-3</v>
      </c>
    </row>
    <row r="383" spans="1:7" x14ac:dyDescent="0.3">
      <c r="A383">
        <v>382</v>
      </c>
      <c r="B383" s="32" t="s">
        <v>8</v>
      </c>
      <c r="C383" s="9" t="s">
        <v>66</v>
      </c>
      <c r="D383" s="89">
        <v>15.91545709192768</v>
      </c>
      <c r="E383" s="34">
        <v>8</v>
      </c>
      <c r="F383" s="69">
        <v>1.5597147950089127E-3</v>
      </c>
      <c r="G383" s="8">
        <v>5.4590017825311924E-3</v>
      </c>
    </row>
    <row r="384" spans="1:7" x14ac:dyDescent="0.3">
      <c r="A384">
        <v>383</v>
      </c>
      <c r="B384" s="32" t="s">
        <v>18</v>
      </c>
      <c r="C384" s="9" t="s">
        <v>98</v>
      </c>
      <c r="D384" s="89">
        <v>11.140819964349376</v>
      </c>
      <c r="E384" s="34">
        <v>8</v>
      </c>
      <c r="F384" s="69">
        <v>1.7904889228418637E-3</v>
      </c>
      <c r="G384" s="8">
        <v>8.7733957219251323E-3</v>
      </c>
    </row>
    <row r="385" spans="1:7" x14ac:dyDescent="0.3">
      <c r="A385">
        <v>384</v>
      </c>
      <c r="B385" s="32" t="s">
        <v>8</v>
      </c>
      <c r="C385" s="9" t="s">
        <v>66</v>
      </c>
      <c r="D385" s="89">
        <v>12.095747389865037</v>
      </c>
      <c r="E385" s="34">
        <v>8</v>
      </c>
      <c r="F385" s="69">
        <v>7.9577285459638415E-4</v>
      </c>
      <c r="G385" s="8">
        <v>1.6711229946524062E-3</v>
      </c>
    </row>
    <row r="386" spans="1:7" x14ac:dyDescent="0.3">
      <c r="A386">
        <v>385</v>
      </c>
      <c r="B386" s="32" t="s">
        <v>18</v>
      </c>
      <c r="C386" s="9" t="s">
        <v>98</v>
      </c>
      <c r="D386" s="89">
        <v>11.45912910618793</v>
      </c>
      <c r="E386" s="34">
        <v>8</v>
      </c>
      <c r="F386" s="69">
        <v>7.9577285459638415E-4</v>
      </c>
      <c r="G386" s="8">
        <v>2.2281639928698753E-3</v>
      </c>
    </row>
    <row r="387" spans="1:7" x14ac:dyDescent="0.3">
      <c r="A387">
        <v>386</v>
      </c>
      <c r="B387" s="32" t="s">
        <v>18</v>
      </c>
      <c r="C387" s="9" t="s">
        <v>98</v>
      </c>
      <c r="D387" s="89">
        <v>11.140819964349376</v>
      </c>
      <c r="E387" s="34">
        <v>7</v>
      </c>
      <c r="F387" s="69">
        <v>1.5597147950089127E-3</v>
      </c>
      <c r="G387" s="8">
        <v>6.5508021390374314E-3</v>
      </c>
    </row>
    <row r="388" spans="1:7" x14ac:dyDescent="0.3">
      <c r="A388">
        <v>387</v>
      </c>
      <c r="B388" s="32" t="s">
        <v>101</v>
      </c>
      <c r="C388" s="33" t="s">
        <v>112</v>
      </c>
      <c r="D388" s="89">
        <v>28.647822765469826</v>
      </c>
      <c r="E388" s="34">
        <v>14</v>
      </c>
      <c r="F388" s="69">
        <v>3.1830914183855366E-3</v>
      </c>
      <c r="G388" s="8">
        <v>1.5597147950089126E-2</v>
      </c>
    </row>
    <row r="389" spans="1:7" x14ac:dyDescent="0.3">
      <c r="A389">
        <v>388</v>
      </c>
      <c r="B389" s="32" t="s">
        <v>18</v>
      </c>
      <c r="C389" s="9" t="s">
        <v>98</v>
      </c>
      <c r="D389" s="89">
        <v>12.732365673542144</v>
      </c>
      <c r="E389" s="34">
        <v>10</v>
      </c>
      <c r="F389" s="69">
        <v>7.9577285459638415E-4</v>
      </c>
      <c r="G389" s="8">
        <v>8.3556149732620308E-4</v>
      </c>
    </row>
    <row r="390" spans="1:7" x14ac:dyDescent="0.3">
      <c r="A390">
        <v>389</v>
      </c>
      <c r="B390" s="32" t="s">
        <v>29</v>
      </c>
      <c r="C390" s="32" t="s">
        <v>114</v>
      </c>
      <c r="D390" s="89">
        <v>28.647822765469826</v>
      </c>
      <c r="E390" s="34">
        <v>16</v>
      </c>
      <c r="F390" s="69">
        <v>2.0371785077667433E-3</v>
      </c>
      <c r="G390" s="8">
        <v>1.1408199643493763E-2</v>
      </c>
    </row>
    <row r="391" spans="1:7" x14ac:dyDescent="0.3">
      <c r="A391">
        <v>390</v>
      </c>
      <c r="B391" s="32" t="s">
        <v>8</v>
      </c>
      <c r="C391" s="9" t="s">
        <v>66</v>
      </c>
      <c r="D391" s="89">
        <v>12.095747389865037</v>
      </c>
      <c r="E391" s="34">
        <v>9</v>
      </c>
      <c r="F391" s="69">
        <v>1.1459129106187928E-3</v>
      </c>
      <c r="G391" s="8">
        <v>1.2032085561497325E-3</v>
      </c>
    </row>
    <row r="392" spans="1:7" x14ac:dyDescent="0.3">
      <c r="A392">
        <v>391</v>
      </c>
      <c r="B392" s="32" t="s">
        <v>8</v>
      </c>
      <c r="C392" s="9" t="s">
        <v>66</v>
      </c>
      <c r="D392" s="89">
        <v>12.095747389865037</v>
      </c>
      <c r="E392" s="34">
        <v>9</v>
      </c>
      <c r="F392" s="69">
        <v>1.1459129106187928E-3</v>
      </c>
      <c r="G392" s="8">
        <v>3.20855614973262E-3</v>
      </c>
    </row>
    <row r="393" spans="1:7" x14ac:dyDescent="0.3">
      <c r="A393">
        <v>392</v>
      </c>
      <c r="B393" s="32" t="s">
        <v>8</v>
      </c>
      <c r="C393" s="9" t="s">
        <v>66</v>
      </c>
      <c r="D393" s="89">
        <v>12.095747389865037</v>
      </c>
      <c r="E393" s="34">
        <v>9</v>
      </c>
      <c r="F393" s="69">
        <v>4.5836516424751714E-3</v>
      </c>
      <c r="G393" s="8">
        <v>1.925133689839572E-2</v>
      </c>
    </row>
    <row r="394" spans="1:7" x14ac:dyDescent="0.3">
      <c r="A394">
        <v>393</v>
      </c>
      <c r="B394" s="32" t="s">
        <v>29</v>
      </c>
      <c r="C394" s="32" t="s">
        <v>114</v>
      </c>
      <c r="D394" s="89">
        <v>35.0140056022409</v>
      </c>
      <c r="E394" s="34">
        <v>14</v>
      </c>
      <c r="F394" s="69">
        <v>1.1459129106187928E-3</v>
      </c>
      <c r="G394" s="8">
        <v>4.8128342245989299E-3</v>
      </c>
    </row>
    <row r="395" spans="1:7" x14ac:dyDescent="0.3">
      <c r="A395">
        <v>394</v>
      </c>
      <c r="B395" s="32" t="s">
        <v>8</v>
      </c>
      <c r="C395" s="9" t="s">
        <v>66</v>
      </c>
      <c r="D395" s="89">
        <v>12.095747389865037</v>
      </c>
      <c r="E395" s="34">
        <v>5</v>
      </c>
      <c r="F395" s="69">
        <v>1.5597147950089127E-3</v>
      </c>
      <c r="G395" s="8">
        <v>7.6426024955436687E-3</v>
      </c>
    </row>
    <row r="396" spans="1:7" x14ac:dyDescent="0.3">
      <c r="A396">
        <v>395</v>
      </c>
      <c r="B396" s="32" t="s">
        <v>18</v>
      </c>
      <c r="C396" s="9" t="s">
        <v>98</v>
      </c>
      <c r="D396" s="89">
        <v>19.098548510313215</v>
      </c>
      <c r="E396" s="34">
        <v>6</v>
      </c>
      <c r="F396" s="69">
        <v>1.1459129106187928E-3</v>
      </c>
      <c r="G396" s="8">
        <v>4.010695187165775E-3</v>
      </c>
    </row>
    <row r="397" spans="1:7" x14ac:dyDescent="0.3">
      <c r="A397">
        <v>396</v>
      </c>
      <c r="B397" s="32" t="s">
        <v>8</v>
      </c>
      <c r="C397" s="9" t="s">
        <v>66</v>
      </c>
      <c r="D397" s="89">
        <v>12.732365673542144</v>
      </c>
      <c r="E397" s="34">
        <v>10</v>
      </c>
      <c r="F397" s="69">
        <v>1.7904889228418637E-3</v>
      </c>
      <c r="G397" s="8">
        <v>5.0133689839572185E-3</v>
      </c>
    </row>
    <row r="398" spans="1:7" x14ac:dyDescent="0.3">
      <c r="A398">
        <v>397</v>
      </c>
      <c r="B398" s="32" t="s">
        <v>8</v>
      </c>
      <c r="C398" s="9" t="s">
        <v>66</v>
      </c>
      <c r="D398" s="89">
        <v>13.368983957219251</v>
      </c>
      <c r="E398" s="34">
        <v>8</v>
      </c>
      <c r="F398" s="69">
        <v>7.9577285459638415E-4</v>
      </c>
      <c r="G398" s="8">
        <v>1.0026737967914437E-3</v>
      </c>
    </row>
    <row r="399" spans="1:7" x14ac:dyDescent="0.3">
      <c r="A399">
        <v>398</v>
      </c>
      <c r="B399" s="32" t="s">
        <v>8</v>
      </c>
      <c r="C399" s="9" t="s">
        <v>66</v>
      </c>
      <c r="D399" s="89">
        <v>13.368983957219251</v>
      </c>
      <c r="E399" s="34">
        <v>8</v>
      </c>
      <c r="F399" s="69">
        <v>5.3794244970715548E-3</v>
      </c>
      <c r="G399" s="8">
        <v>1.5062388591800355E-2</v>
      </c>
    </row>
    <row r="400" spans="1:7" x14ac:dyDescent="0.3">
      <c r="A400">
        <v>399</v>
      </c>
      <c r="B400" s="32" t="s">
        <v>8</v>
      </c>
      <c r="C400" s="9" t="s">
        <v>66</v>
      </c>
      <c r="D400" s="89">
        <v>15.278838808250573</v>
      </c>
      <c r="E400" s="34">
        <v>6</v>
      </c>
      <c r="F400" s="69">
        <v>7.9577285459638415E-4</v>
      </c>
      <c r="G400" s="8">
        <v>9.1911764705882341E-4</v>
      </c>
    </row>
    <row r="401" spans="1:7" x14ac:dyDescent="0.3">
      <c r="A401">
        <v>400</v>
      </c>
      <c r="B401" s="32" t="s">
        <v>8</v>
      </c>
      <c r="C401" s="9" t="s">
        <v>66</v>
      </c>
      <c r="D401" s="89">
        <v>15.91545709192768</v>
      </c>
      <c r="E401" s="34">
        <v>8</v>
      </c>
      <c r="F401" s="69">
        <v>1.5597147950089127E-3</v>
      </c>
      <c r="G401" s="8">
        <v>5.4590017825311924E-3</v>
      </c>
    </row>
    <row r="402" spans="1:7" x14ac:dyDescent="0.3">
      <c r="A402">
        <v>401</v>
      </c>
      <c r="B402" s="32" t="s">
        <v>18</v>
      </c>
      <c r="C402" s="9" t="s">
        <v>98</v>
      </c>
      <c r="D402" s="89">
        <v>13.368983957219251</v>
      </c>
      <c r="E402" s="34">
        <v>8</v>
      </c>
      <c r="F402" s="69">
        <v>1.1459129106187928E-3</v>
      </c>
      <c r="G402" s="8">
        <v>1.60427807486631E-3</v>
      </c>
    </row>
    <row r="403" spans="1:7" x14ac:dyDescent="0.3">
      <c r="A403">
        <v>402</v>
      </c>
      <c r="B403" s="32" t="s">
        <v>8</v>
      </c>
      <c r="C403" s="9" t="s">
        <v>66</v>
      </c>
      <c r="D403" s="89">
        <v>15.91545709192768</v>
      </c>
      <c r="E403" s="34">
        <v>10</v>
      </c>
      <c r="F403" s="69">
        <v>1.1459129106187928E-3</v>
      </c>
      <c r="G403" s="8">
        <v>1.60427807486631E-3</v>
      </c>
    </row>
    <row r="404" spans="1:7" x14ac:dyDescent="0.3">
      <c r="A404">
        <v>403</v>
      </c>
      <c r="B404" s="32" t="s">
        <v>8</v>
      </c>
      <c r="C404" s="9" t="s">
        <v>66</v>
      </c>
      <c r="D404" s="89">
        <v>19.098548510313215</v>
      </c>
      <c r="E404" s="34">
        <v>12</v>
      </c>
      <c r="F404" s="69">
        <v>1.7904889228418637E-3</v>
      </c>
      <c r="G404" s="8">
        <v>5.0133689839572185E-3</v>
      </c>
    </row>
    <row r="405" spans="1:7" x14ac:dyDescent="0.3">
      <c r="A405">
        <v>404</v>
      </c>
      <c r="B405" s="32" t="s">
        <v>8</v>
      </c>
      <c r="C405" s="9" t="s">
        <v>66</v>
      </c>
      <c r="D405" s="89">
        <v>15.91545709192768</v>
      </c>
      <c r="E405" s="34">
        <v>10</v>
      </c>
      <c r="F405" s="69">
        <v>7.1619556913674548E-3</v>
      </c>
      <c r="G405" s="8">
        <v>3.0080213903743314E-2</v>
      </c>
    </row>
    <row r="406" spans="1:7" x14ac:dyDescent="0.3">
      <c r="A406">
        <v>405</v>
      </c>
      <c r="B406" s="32" t="s">
        <v>8</v>
      </c>
      <c r="C406" s="9" t="s">
        <v>66</v>
      </c>
      <c r="D406" s="89">
        <v>13.368983957219251</v>
      </c>
      <c r="E406" s="34">
        <v>9</v>
      </c>
      <c r="F406" s="69">
        <v>1.5597147950089127E-3</v>
      </c>
      <c r="G406" s="8">
        <v>5.4590017825311924E-3</v>
      </c>
    </row>
    <row r="407" spans="1:7" x14ac:dyDescent="0.3">
      <c r="A407">
        <v>406</v>
      </c>
      <c r="B407" s="32" t="s">
        <v>8</v>
      </c>
      <c r="C407" s="9" t="s">
        <v>66</v>
      </c>
      <c r="D407" s="89">
        <v>11.777438248026483</v>
      </c>
      <c r="E407" s="34">
        <v>8</v>
      </c>
      <c r="F407" s="69">
        <v>1.7904889228418637E-3</v>
      </c>
      <c r="G407" s="8">
        <v>5.0133689839572185E-3</v>
      </c>
    </row>
    <row r="408" spans="1:7" x14ac:dyDescent="0.3">
      <c r="A408">
        <v>407</v>
      </c>
      <c r="B408" s="32" t="s">
        <v>8</v>
      </c>
      <c r="C408" s="9" t="s">
        <v>66</v>
      </c>
      <c r="D408" s="89">
        <v>12.095747389865037</v>
      </c>
      <c r="E408" s="34">
        <v>8</v>
      </c>
      <c r="F408" s="69">
        <v>1.1459129106187928E-3</v>
      </c>
      <c r="G408" s="8">
        <v>3.20855614973262E-3</v>
      </c>
    </row>
    <row r="409" spans="1:7" x14ac:dyDescent="0.3">
      <c r="A409">
        <v>408</v>
      </c>
      <c r="B409" s="32" t="s">
        <v>8</v>
      </c>
      <c r="C409" s="9" t="s">
        <v>66</v>
      </c>
      <c r="D409" s="89">
        <v>12.732365673542144</v>
      </c>
      <c r="E409" s="34">
        <v>8</v>
      </c>
      <c r="F409" s="69">
        <v>1.1459129106187928E-3</v>
      </c>
      <c r="G409" s="8">
        <v>4.010695187165775E-3</v>
      </c>
    </row>
    <row r="410" spans="1:7" x14ac:dyDescent="0.3">
      <c r="A410">
        <v>409</v>
      </c>
      <c r="B410" s="32" t="s">
        <v>8</v>
      </c>
      <c r="C410" s="9" t="s">
        <v>66</v>
      </c>
      <c r="D410" s="89">
        <v>11.777438248026483</v>
      </c>
      <c r="E410" s="34">
        <v>7</v>
      </c>
      <c r="F410" s="69">
        <v>1.1459129106187928E-3</v>
      </c>
      <c r="G410" s="8">
        <v>4.010695187165775E-3</v>
      </c>
    </row>
    <row r="411" spans="1:7" x14ac:dyDescent="0.3">
      <c r="A411">
        <v>410</v>
      </c>
      <c r="B411" s="32" t="s">
        <v>8</v>
      </c>
      <c r="C411" s="9" t="s">
        <v>66</v>
      </c>
      <c r="D411" s="89">
        <v>13.368983957219251</v>
      </c>
      <c r="E411" s="34">
        <v>9</v>
      </c>
      <c r="F411" s="69">
        <v>1.5597147950089127E-3</v>
      </c>
      <c r="G411" s="8">
        <v>6.5508021390374314E-3</v>
      </c>
    </row>
    <row r="412" spans="1:7" x14ac:dyDescent="0.3">
      <c r="A412">
        <v>411</v>
      </c>
      <c r="B412" s="32" t="s">
        <v>8</v>
      </c>
      <c r="C412" s="9" t="s">
        <v>66</v>
      </c>
      <c r="D412" s="89">
        <v>12.732365673542144</v>
      </c>
      <c r="E412" s="34">
        <v>7</v>
      </c>
      <c r="F412" s="69">
        <v>1.3448561242678887E-3</v>
      </c>
      <c r="G412" s="8">
        <v>5.648395721925133E-3</v>
      </c>
    </row>
    <row r="413" spans="1:7" x14ac:dyDescent="0.3">
      <c r="A413">
        <v>412</v>
      </c>
      <c r="B413" s="32" t="s">
        <v>8</v>
      </c>
      <c r="C413" s="9" t="s">
        <v>66</v>
      </c>
      <c r="D413" s="89">
        <v>13.368983957219251</v>
      </c>
      <c r="E413" s="34">
        <v>8</v>
      </c>
      <c r="F413" s="69">
        <v>2.8727400050929464E-3</v>
      </c>
      <c r="G413" s="8">
        <v>1.407642602495544E-2</v>
      </c>
    </row>
    <row r="414" spans="1:7" x14ac:dyDescent="0.3">
      <c r="A414">
        <v>413</v>
      </c>
      <c r="B414" s="32" t="s">
        <v>8</v>
      </c>
      <c r="C414" s="9" t="s">
        <v>66</v>
      </c>
      <c r="D414" s="89">
        <v>11.45912910618793</v>
      </c>
      <c r="E414" s="34">
        <v>6</v>
      </c>
      <c r="F414" s="69">
        <v>2.2997835497835504E-3</v>
      </c>
      <c r="G414" s="8">
        <v>3.2196969696969696E-3</v>
      </c>
    </row>
    <row r="415" spans="1:7" x14ac:dyDescent="0.3">
      <c r="A415">
        <v>414</v>
      </c>
      <c r="B415" s="32" t="s">
        <v>11</v>
      </c>
      <c r="C415" s="9" t="s">
        <v>97</v>
      </c>
      <c r="D415" s="89">
        <v>15.91545709192768</v>
      </c>
      <c r="E415" s="34">
        <v>6</v>
      </c>
      <c r="F415" s="69">
        <v>1.5597147950089127E-3</v>
      </c>
      <c r="G415" s="8">
        <v>6.5508021390374314E-3</v>
      </c>
    </row>
    <row r="416" spans="1:7" x14ac:dyDescent="0.3">
      <c r="A416">
        <v>415</v>
      </c>
      <c r="B416" s="32" t="s">
        <v>11</v>
      </c>
      <c r="C416" s="9" t="s">
        <v>97</v>
      </c>
      <c r="D416" s="89">
        <v>15.91545709192768</v>
      </c>
      <c r="E416" s="34">
        <v>7</v>
      </c>
      <c r="F416" s="69">
        <v>1.5597147950089127E-3</v>
      </c>
      <c r="G416" s="8">
        <v>6.5508021390374314E-3</v>
      </c>
    </row>
    <row r="417" spans="1:7" x14ac:dyDescent="0.3">
      <c r="A417">
        <v>416</v>
      </c>
      <c r="B417" s="32" t="s">
        <v>8</v>
      </c>
      <c r="C417" s="9" t="s">
        <v>66</v>
      </c>
      <c r="D417" s="89">
        <v>17.50700280112045</v>
      </c>
      <c r="E417" s="34">
        <v>10</v>
      </c>
      <c r="F417" s="69">
        <v>1.1459129106187928E-3</v>
      </c>
      <c r="G417" s="8">
        <v>3.20855614973262E-3</v>
      </c>
    </row>
    <row r="418" spans="1:7" x14ac:dyDescent="0.3">
      <c r="A418">
        <v>417</v>
      </c>
      <c r="B418" s="32" t="s">
        <v>18</v>
      </c>
      <c r="C418" s="9" t="s">
        <v>98</v>
      </c>
      <c r="D418" s="89">
        <v>18.143621084797555</v>
      </c>
      <c r="E418" s="34">
        <v>8</v>
      </c>
      <c r="F418" s="69">
        <v>7.9577285459638415E-4</v>
      </c>
      <c r="G418" s="8">
        <v>2.2281639928698753E-3</v>
      </c>
    </row>
    <row r="419" spans="1:7" x14ac:dyDescent="0.3">
      <c r="A419">
        <v>418</v>
      </c>
      <c r="B419" s="32" t="s">
        <v>18</v>
      </c>
      <c r="C419" s="9" t="s">
        <v>98</v>
      </c>
      <c r="D419" s="89">
        <v>14.005602240896359</v>
      </c>
      <c r="E419" s="34">
        <v>8</v>
      </c>
      <c r="F419" s="69">
        <v>7.9577285459638415E-4</v>
      </c>
      <c r="G419" s="8">
        <v>2.2281639928698753E-3</v>
      </c>
    </row>
    <row r="420" spans="1:7" x14ac:dyDescent="0.3">
      <c r="A420">
        <v>419</v>
      </c>
      <c r="B420" s="32" t="s">
        <v>8</v>
      </c>
      <c r="C420" s="9" t="s">
        <v>66</v>
      </c>
      <c r="D420" s="89">
        <v>12.732365673542144</v>
      </c>
      <c r="E420" s="34">
        <v>8</v>
      </c>
      <c r="F420" s="69">
        <v>2.5783040488922848E-3</v>
      </c>
      <c r="G420" s="8">
        <v>1.0828877005347593E-2</v>
      </c>
    </row>
    <row r="421" spans="1:7" x14ac:dyDescent="0.3">
      <c r="A421">
        <v>420</v>
      </c>
      <c r="B421" s="32" t="s">
        <v>18</v>
      </c>
      <c r="C421" s="9" t="s">
        <v>98</v>
      </c>
      <c r="D421" s="89">
        <v>13.687293099057806</v>
      </c>
      <c r="E421" s="34">
        <v>10</v>
      </c>
      <c r="F421" s="69">
        <v>1.5597147950089127E-3</v>
      </c>
      <c r="G421" s="8">
        <v>6.5508021390374314E-3</v>
      </c>
    </row>
    <row r="422" spans="1:7" x14ac:dyDescent="0.3">
      <c r="A422">
        <v>421</v>
      </c>
      <c r="B422" s="32" t="s">
        <v>8</v>
      </c>
      <c r="C422" s="9" t="s">
        <v>66</v>
      </c>
      <c r="D422" s="89">
        <v>10.185892538833716</v>
      </c>
      <c r="E422" s="34">
        <v>8</v>
      </c>
      <c r="F422" s="69">
        <v>1.5597147950089127E-3</v>
      </c>
      <c r="G422" s="8">
        <v>5.4590017825311924E-3</v>
      </c>
    </row>
    <row r="423" spans="1:7" x14ac:dyDescent="0.3">
      <c r="A423">
        <v>422</v>
      </c>
      <c r="B423" s="32" t="s">
        <v>8</v>
      </c>
      <c r="C423" s="9" t="s">
        <v>66</v>
      </c>
      <c r="D423" s="89">
        <v>11.45912910618793</v>
      </c>
      <c r="E423" s="34">
        <v>10</v>
      </c>
      <c r="F423" s="69">
        <v>1.7904889228418637E-3</v>
      </c>
      <c r="G423" s="8">
        <v>7.5200534759358286E-3</v>
      </c>
    </row>
    <row r="424" spans="1:7" x14ac:dyDescent="0.3">
      <c r="A424">
        <v>423</v>
      </c>
      <c r="B424" s="32" t="s">
        <v>8</v>
      </c>
      <c r="C424" s="9" t="s">
        <v>66</v>
      </c>
      <c r="D424" s="89">
        <v>12.732365673542144</v>
      </c>
      <c r="E424" s="34">
        <v>10</v>
      </c>
      <c r="F424" s="69">
        <v>1.5597147950089127E-3</v>
      </c>
      <c r="G424" s="8">
        <v>5.4590017825311924E-3</v>
      </c>
    </row>
    <row r="425" spans="1:7" x14ac:dyDescent="0.3">
      <c r="A425">
        <v>424</v>
      </c>
      <c r="B425" s="32" t="s">
        <v>8</v>
      </c>
      <c r="C425" s="9" t="s">
        <v>66</v>
      </c>
      <c r="D425" s="89">
        <v>12.41405653170359</v>
      </c>
      <c r="E425" s="34">
        <v>10</v>
      </c>
      <c r="F425" s="69">
        <v>2.0371785077667433E-3</v>
      </c>
      <c r="G425" s="8">
        <v>9.9821746880570418E-3</v>
      </c>
    </row>
    <row r="426" spans="1:7" x14ac:dyDescent="0.3">
      <c r="A426">
        <v>425</v>
      </c>
      <c r="B426" s="32" t="s">
        <v>8</v>
      </c>
      <c r="C426" s="9" t="s">
        <v>66</v>
      </c>
      <c r="D426" s="89">
        <v>11.45912910618793</v>
      </c>
      <c r="E426" s="34">
        <v>6</v>
      </c>
      <c r="F426" s="69">
        <v>1.1459129106187928E-3</v>
      </c>
      <c r="G426" s="8">
        <v>3.20855614973262E-3</v>
      </c>
    </row>
    <row r="427" spans="1:7" x14ac:dyDescent="0.3">
      <c r="A427">
        <v>426</v>
      </c>
      <c r="B427" s="32" t="s">
        <v>8</v>
      </c>
      <c r="C427" s="9" t="s">
        <v>66</v>
      </c>
      <c r="D427" s="89">
        <v>12.095747389865037</v>
      </c>
      <c r="E427" s="34">
        <v>10</v>
      </c>
      <c r="F427" s="69">
        <v>4.2096384008148717E-3</v>
      </c>
      <c r="G427" s="8">
        <v>1.7680481283422457E-2</v>
      </c>
    </row>
    <row r="428" spans="1:7" x14ac:dyDescent="0.3">
      <c r="A428">
        <v>427</v>
      </c>
      <c r="B428" s="32" t="s">
        <v>8</v>
      </c>
      <c r="C428" s="9" t="s">
        <v>66</v>
      </c>
      <c r="D428" s="89">
        <v>19.098548510313215</v>
      </c>
      <c r="E428" s="34">
        <v>9</v>
      </c>
      <c r="F428" s="69">
        <v>1.1459129106187928E-3</v>
      </c>
      <c r="G428" s="8">
        <v>2.0053475935828875E-3</v>
      </c>
    </row>
    <row r="429" spans="1:7" x14ac:dyDescent="0.3">
      <c r="A429">
        <v>428</v>
      </c>
      <c r="B429" s="32" t="s">
        <v>8</v>
      </c>
      <c r="C429" s="9" t="s">
        <v>66</v>
      </c>
      <c r="D429" s="89">
        <v>19.098548510313215</v>
      </c>
      <c r="E429" s="34">
        <v>9</v>
      </c>
      <c r="F429" s="69">
        <v>3.1830914183855366E-3</v>
      </c>
      <c r="G429" s="8">
        <v>1.3368983957219249E-2</v>
      </c>
    </row>
    <row r="430" spans="1:7" x14ac:dyDescent="0.3">
      <c r="A430">
        <v>429</v>
      </c>
      <c r="B430" s="32" t="s">
        <v>18</v>
      </c>
      <c r="C430" s="9" t="s">
        <v>98</v>
      </c>
      <c r="D430" s="89">
        <v>12.095747389865037</v>
      </c>
      <c r="E430" s="34">
        <v>7</v>
      </c>
      <c r="F430" s="69">
        <v>1.7904889228418637E-3</v>
      </c>
      <c r="G430" s="8">
        <v>5.0133689839572185E-3</v>
      </c>
    </row>
    <row r="431" spans="1:7" x14ac:dyDescent="0.3">
      <c r="A431">
        <v>430</v>
      </c>
      <c r="B431" s="32" t="s">
        <v>8</v>
      </c>
      <c r="C431" s="9" t="s">
        <v>66</v>
      </c>
      <c r="D431" s="89">
        <v>21.645021645021647</v>
      </c>
      <c r="E431" s="34">
        <v>10</v>
      </c>
      <c r="F431" s="69">
        <v>1.5597147950089127E-3</v>
      </c>
      <c r="G431" s="8">
        <v>5.4590017825311924E-3</v>
      </c>
    </row>
    <row r="432" spans="1:7" x14ac:dyDescent="0.3">
      <c r="A432">
        <v>431</v>
      </c>
      <c r="B432" s="32" t="s">
        <v>8</v>
      </c>
      <c r="C432" s="9" t="s">
        <v>66</v>
      </c>
      <c r="D432" s="89">
        <v>25.464731347084289</v>
      </c>
      <c r="E432" s="34">
        <v>9</v>
      </c>
      <c r="F432" s="69">
        <v>3.8515406162464984E-3</v>
      </c>
      <c r="G432" s="8">
        <v>1.6176470588235292E-2</v>
      </c>
    </row>
    <row r="433" spans="1:7" x14ac:dyDescent="0.3">
      <c r="A433">
        <v>432</v>
      </c>
      <c r="B433" s="138" t="s">
        <v>8</v>
      </c>
      <c r="C433" s="9" t="s">
        <v>63</v>
      </c>
      <c r="D433" s="89">
        <v>23.236567354214415</v>
      </c>
      <c r="E433" s="34">
        <v>6</v>
      </c>
      <c r="F433" s="69">
        <v>1.7904889228418637E-3</v>
      </c>
      <c r="G433" s="8">
        <v>6.2667112299465231E-3</v>
      </c>
    </row>
    <row r="434" spans="1:7" x14ac:dyDescent="0.3">
      <c r="A434">
        <v>433</v>
      </c>
      <c r="B434" s="32" t="s">
        <v>18</v>
      </c>
      <c r="C434" s="9" t="s">
        <v>98</v>
      </c>
      <c r="D434" s="89">
        <v>15.91545709192768</v>
      </c>
      <c r="E434" s="34">
        <v>7</v>
      </c>
      <c r="F434" s="69">
        <v>2.0371785077667433E-3</v>
      </c>
      <c r="G434" s="8">
        <v>8.5561497326203211E-3</v>
      </c>
    </row>
    <row r="435" spans="1:7" x14ac:dyDescent="0.3">
      <c r="A435">
        <v>434</v>
      </c>
      <c r="B435" s="32" t="s">
        <v>18</v>
      </c>
      <c r="C435" s="9" t="s">
        <v>98</v>
      </c>
      <c r="D435" s="89">
        <v>7.0028011204481793</v>
      </c>
      <c r="E435" s="34">
        <v>5</v>
      </c>
      <c r="F435" s="69">
        <v>7.1619556913674548E-3</v>
      </c>
      <c r="G435" s="8">
        <v>1.5040106951871657E-2</v>
      </c>
    </row>
    <row r="436" spans="1:7" x14ac:dyDescent="0.3">
      <c r="A436">
        <v>435</v>
      </c>
      <c r="B436" s="32" t="s">
        <v>18</v>
      </c>
      <c r="C436" s="9" t="s">
        <v>98</v>
      </c>
      <c r="D436" s="89">
        <v>7.3211102622867328</v>
      </c>
      <c r="E436" s="34">
        <v>6</v>
      </c>
      <c r="F436" s="69">
        <v>2.0371785077667433E-3</v>
      </c>
      <c r="G436" s="8">
        <v>8.5561497326203211E-3</v>
      </c>
    </row>
    <row r="437" spans="1:7" x14ac:dyDescent="0.3">
      <c r="A437">
        <v>436</v>
      </c>
      <c r="B437" s="32" t="s">
        <v>18</v>
      </c>
      <c r="C437" s="9" t="s">
        <v>98</v>
      </c>
      <c r="D437" s="89">
        <v>6.0478736949325187</v>
      </c>
      <c r="E437" s="34">
        <v>6</v>
      </c>
      <c r="F437" s="69">
        <v>2.2997835497835504E-3</v>
      </c>
      <c r="G437" s="8">
        <v>3.2196969696969696E-3</v>
      </c>
    </row>
    <row r="438" spans="1:7" x14ac:dyDescent="0.3">
      <c r="A438">
        <v>437</v>
      </c>
      <c r="B438" s="32" t="s">
        <v>18</v>
      </c>
      <c r="C438" s="9" t="s">
        <v>98</v>
      </c>
      <c r="D438" s="89">
        <v>3.8197097020626432</v>
      </c>
      <c r="E438" s="34">
        <v>5</v>
      </c>
      <c r="F438" s="69">
        <v>1.1459129106187928E-3</v>
      </c>
      <c r="G438" s="8">
        <v>4.010695187165775E-3</v>
      </c>
    </row>
    <row r="439" spans="1:7" x14ac:dyDescent="0.3">
      <c r="A439">
        <v>438</v>
      </c>
      <c r="B439" s="32" t="s">
        <v>18</v>
      </c>
      <c r="C439" s="9" t="s">
        <v>98</v>
      </c>
      <c r="D439" s="89">
        <v>3.8197097020626432</v>
      </c>
      <c r="E439" s="34">
        <v>4</v>
      </c>
      <c r="F439" s="69">
        <v>3.1830914183855366E-3</v>
      </c>
      <c r="G439" s="8">
        <v>1.5597147950089126E-2</v>
      </c>
    </row>
    <row r="440" spans="1:7" x14ac:dyDescent="0.3">
      <c r="A440">
        <v>439</v>
      </c>
      <c r="B440" s="32" t="s">
        <v>18</v>
      </c>
      <c r="C440" s="9" t="s">
        <v>98</v>
      </c>
      <c r="D440" s="89">
        <v>7.6394194041252863</v>
      </c>
      <c r="E440" s="34">
        <v>8</v>
      </c>
      <c r="F440" s="69">
        <v>2.0371785077667433E-3</v>
      </c>
      <c r="G440" s="8">
        <v>8.5561497326203211E-3</v>
      </c>
    </row>
    <row r="441" spans="1:7" x14ac:dyDescent="0.3">
      <c r="A441">
        <v>440</v>
      </c>
      <c r="B441" s="32" t="s">
        <v>18</v>
      </c>
      <c r="C441" s="9" t="s">
        <v>98</v>
      </c>
      <c r="D441" s="89">
        <v>7.0028011204481793</v>
      </c>
      <c r="E441" s="34">
        <v>5</v>
      </c>
      <c r="F441" s="69">
        <v>3.8515406162464984E-3</v>
      </c>
      <c r="G441" s="8">
        <v>8.0882352941176461E-3</v>
      </c>
    </row>
    <row r="442" spans="1:7" x14ac:dyDescent="0.3">
      <c r="A442">
        <v>441</v>
      </c>
      <c r="B442" s="32" t="s">
        <v>18</v>
      </c>
      <c r="C442" s="9" t="s">
        <v>98</v>
      </c>
      <c r="D442" s="89">
        <v>3.8197097020626432</v>
      </c>
      <c r="E442" s="34">
        <v>4</v>
      </c>
      <c r="F442" s="69">
        <v>7.9577285459638415E-4</v>
      </c>
      <c r="G442" s="8">
        <v>1.1140819964349377E-3</v>
      </c>
    </row>
    <row r="443" spans="1:7" x14ac:dyDescent="0.3">
      <c r="A443">
        <v>442</v>
      </c>
      <c r="B443" s="32" t="s">
        <v>18</v>
      </c>
      <c r="C443" s="9" t="s">
        <v>98</v>
      </c>
      <c r="D443" s="89">
        <v>7.0028011204481793</v>
      </c>
      <c r="E443" s="34">
        <v>7</v>
      </c>
      <c r="F443" s="69">
        <v>7.1619556913674548E-3</v>
      </c>
      <c r="G443" s="8">
        <v>3.5093582887700529E-2</v>
      </c>
    </row>
    <row r="444" spans="1:7" x14ac:dyDescent="0.3">
      <c r="A444">
        <v>443</v>
      </c>
      <c r="B444" s="32" t="s">
        <v>18</v>
      </c>
      <c r="C444" s="9" t="s">
        <v>98</v>
      </c>
      <c r="D444" s="89">
        <v>8.2760376878023934</v>
      </c>
      <c r="E444" s="34">
        <v>4</v>
      </c>
      <c r="F444" s="69">
        <v>7.9577285459638415E-4</v>
      </c>
      <c r="G444" s="8">
        <v>2.2281639928698753E-3</v>
      </c>
    </row>
    <row r="445" spans="1:7" x14ac:dyDescent="0.3">
      <c r="A445">
        <v>444</v>
      </c>
      <c r="B445" s="32" t="s">
        <v>18</v>
      </c>
      <c r="C445" s="9" t="s">
        <v>98</v>
      </c>
      <c r="D445" s="89">
        <v>3.8197097020626432</v>
      </c>
      <c r="E445" s="34">
        <v>4.5</v>
      </c>
      <c r="F445" s="69">
        <v>7.9577285459638415E-4</v>
      </c>
      <c r="G445" s="8">
        <v>2.2281639928698753E-3</v>
      </c>
    </row>
    <row r="446" spans="1:7" x14ac:dyDescent="0.3">
      <c r="A446">
        <v>445</v>
      </c>
      <c r="B446" s="32" t="s">
        <v>18</v>
      </c>
      <c r="C446" s="9" t="s">
        <v>98</v>
      </c>
      <c r="D446" s="89">
        <v>3.1830914183855361</v>
      </c>
      <c r="E446" s="34">
        <v>5</v>
      </c>
      <c r="F446" s="69">
        <v>7.9577285459638415E-4</v>
      </c>
      <c r="G446" s="8">
        <v>2.2281639928698753E-3</v>
      </c>
    </row>
    <row r="447" spans="1:7" x14ac:dyDescent="0.3">
      <c r="A447">
        <v>446</v>
      </c>
      <c r="B447" s="32" t="s">
        <v>18</v>
      </c>
      <c r="C447" s="9" t="s">
        <v>98</v>
      </c>
      <c r="D447" s="89">
        <v>3.1830914183855361</v>
      </c>
      <c r="E447" s="34">
        <v>4</v>
      </c>
      <c r="F447" s="69">
        <v>7.9577285459638415E-4</v>
      </c>
      <c r="G447" s="8">
        <v>2.2281639928698753E-3</v>
      </c>
    </row>
    <row r="448" spans="1:7" x14ac:dyDescent="0.3">
      <c r="A448">
        <v>447</v>
      </c>
      <c r="B448" s="32" t="s">
        <v>18</v>
      </c>
      <c r="C448" s="9" t="s">
        <v>98</v>
      </c>
      <c r="D448" s="89">
        <v>4.4563279857397502</v>
      </c>
      <c r="E448" s="34">
        <v>6</v>
      </c>
      <c r="F448" s="69">
        <v>7.9577285459638415E-4</v>
      </c>
      <c r="G448" s="8">
        <v>2.2281639928698753E-3</v>
      </c>
    </row>
    <row r="449" spans="1:7" x14ac:dyDescent="0.3">
      <c r="A449">
        <v>448</v>
      </c>
      <c r="B449" s="32" t="s">
        <v>18</v>
      </c>
      <c r="C449" s="9" t="s">
        <v>98</v>
      </c>
      <c r="D449" s="89">
        <v>3.8197097020626432</v>
      </c>
      <c r="E449" s="34">
        <v>5</v>
      </c>
      <c r="F449" s="69">
        <v>7.1619556913674548E-3</v>
      </c>
      <c r="G449" s="8">
        <v>3.5093582887700529E-2</v>
      </c>
    </row>
    <row r="450" spans="1:7" x14ac:dyDescent="0.3">
      <c r="A450">
        <v>449</v>
      </c>
      <c r="B450" s="32" t="s">
        <v>18</v>
      </c>
      <c r="C450" s="9" t="s">
        <v>98</v>
      </c>
      <c r="D450" s="89">
        <v>3.8197097020626432</v>
      </c>
      <c r="E450" s="34">
        <v>4</v>
      </c>
      <c r="F450" s="69">
        <v>3.1830914183855366E-3</v>
      </c>
      <c r="G450" s="8">
        <v>1.3368983957219249E-2</v>
      </c>
    </row>
    <row r="451" spans="1:7" x14ac:dyDescent="0.3">
      <c r="A451">
        <v>450</v>
      </c>
      <c r="B451" s="32" t="s">
        <v>18</v>
      </c>
      <c r="C451" s="9" t="s">
        <v>98</v>
      </c>
      <c r="D451" s="89">
        <v>3.1830914183855361</v>
      </c>
      <c r="E451" s="34">
        <v>4.5</v>
      </c>
      <c r="F451" s="69">
        <v>3.1830914183855366E-3</v>
      </c>
      <c r="G451" s="8">
        <v>1.3368983957219249E-2</v>
      </c>
    </row>
    <row r="452" spans="1:7" x14ac:dyDescent="0.3">
      <c r="A452">
        <v>451</v>
      </c>
      <c r="B452" s="32" t="s">
        <v>18</v>
      </c>
      <c r="C452" s="9" t="s">
        <v>98</v>
      </c>
      <c r="D452" s="89">
        <v>4.4563279857397502</v>
      </c>
      <c r="E452" s="34">
        <v>7</v>
      </c>
      <c r="F452" s="69">
        <v>3.1830914183855366E-3</v>
      </c>
      <c r="G452" s="8">
        <v>1.3368983957219249E-2</v>
      </c>
    </row>
    <row r="453" spans="1:7" x14ac:dyDescent="0.3">
      <c r="A453">
        <v>452</v>
      </c>
      <c r="B453" s="32" t="s">
        <v>18</v>
      </c>
      <c r="C453" s="9" t="s">
        <v>98</v>
      </c>
      <c r="D453" s="89">
        <v>4.4563279857397502</v>
      </c>
      <c r="E453" s="34">
        <v>6</v>
      </c>
      <c r="F453" s="69">
        <v>3.1830914183855366E-3</v>
      </c>
      <c r="G453" s="8">
        <v>1.3368983957219249E-2</v>
      </c>
    </row>
    <row r="454" spans="1:7" x14ac:dyDescent="0.3">
      <c r="A454">
        <v>453</v>
      </c>
      <c r="B454" s="32" t="s">
        <v>18</v>
      </c>
      <c r="C454" s="9" t="s">
        <v>98</v>
      </c>
      <c r="D454" s="89">
        <v>4.1380188439011967</v>
      </c>
      <c r="E454" s="34">
        <v>7</v>
      </c>
      <c r="F454" s="69">
        <v>3.1830914183855366E-3</v>
      </c>
      <c r="G454" s="8">
        <v>1.3368983957219249E-2</v>
      </c>
    </row>
    <row r="455" spans="1:7" x14ac:dyDescent="0.3">
      <c r="A455">
        <v>454</v>
      </c>
      <c r="B455" s="32" t="s">
        <v>18</v>
      </c>
      <c r="C455" s="9" t="s">
        <v>98</v>
      </c>
      <c r="D455" s="89">
        <v>5.4112554112554117</v>
      </c>
      <c r="E455" s="34">
        <v>7</v>
      </c>
      <c r="F455" s="69">
        <v>1.1459129106187928E-3</v>
      </c>
      <c r="G455" s="8">
        <v>3.20855614973262E-3</v>
      </c>
    </row>
    <row r="456" spans="1:7" x14ac:dyDescent="0.3">
      <c r="A456">
        <v>455</v>
      </c>
      <c r="B456" s="32" t="s">
        <v>18</v>
      </c>
      <c r="C456" s="9" t="s">
        <v>98</v>
      </c>
      <c r="D456" s="89">
        <v>3.1830914183855361</v>
      </c>
      <c r="E456" s="34">
        <v>4</v>
      </c>
      <c r="F456" s="69">
        <v>3.8515406162464984E-3</v>
      </c>
      <c r="G456" s="8">
        <v>1.3480392156862742E-2</v>
      </c>
    </row>
    <row r="457" spans="1:7" x14ac:dyDescent="0.3">
      <c r="A457">
        <v>456</v>
      </c>
      <c r="B457" s="32" t="s">
        <v>18</v>
      </c>
      <c r="C457" s="9" t="s">
        <v>98</v>
      </c>
      <c r="D457" s="89">
        <v>3.8197097020626432</v>
      </c>
      <c r="E457" s="34">
        <v>6</v>
      </c>
      <c r="F457" s="69">
        <v>2.0371785077667433E-3</v>
      </c>
      <c r="G457" s="8">
        <v>1.1408199643493763E-2</v>
      </c>
    </row>
    <row r="458" spans="1:7" x14ac:dyDescent="0.3">
      <c r="A458">
        <v>457</v>
      </c>
      <c r="B458" s="32" t="s">
        <v>8</v>
      </c>
      <c r="C458" s="9" t="s">
        <v>66</v>
      </c>
      <c r="D458" s="89">
        <v>9.5492742551566074</v>
      </c>
      <c r="E458" s="34">
        <v>10</v>
      </c>
      <c r="F458" s="69">
        <v>2.0371785077667433E-3</v>
      </c>
      <c r="G458" s="8">
        <v>1.1408199643493763E-2</v>
      </c>
    </row>
    <row r="459" spans="1:7" x14ac:dyDescent="0.3">
      <c r="A459">
        <v>458</v>
      </c>
      <c r="B459" s="5" t="s">
        <v>96</v>
      </c>
      <c r="C459" s="9" t="s">
        <v>100</v>
      </c>
      <c r="D459" s="89">
        <v>9.5492742551566074</v>
      </c>
      <c r="E459" s="34">
        <v>7</v>
      </c>
      <c r="F459" s="69">
        <v>2.0371785077667433E-3</v>
      </c>
      <c r="G459" s="8">
        <v>1.1408199643493763E-2</v>
      </c>
    </row>
    <row r="460" spans="1:7" x14ac:dyDescent="0.3">
      <c r="A460">
        <v>459</v>
      </c>
      <c r="B460" s="32" t="s">
        <v>18</v>
      </c>
      <c r="C460" s="9" t="s">
        <v>98</v>
      </c>
      <c r="D460" s="89">
        <v>3.8197097020626432</v>
      </c>
      <c r="E460" s="34">
        <v>4</v>
      </c>
      <c r="F460" s="69">
        <v>2.0371785077667433E-3</v>
      </c>
      <c r="G460" s="8">
        <v>1.1408199643493763E-2</v>
      </c>
    </row>
    <row r="461" spans="1:7" x14ac:dyDescent="0.3">
      <c r="A461">
        <v>460</v>
      </c>
      <c r="B461" s="32" t="s">
        <v>18</v>
      </c>
      <c r="C461" s="9" t="s">
        <v>98</v>
      </c>
      <c r="D461" s="89">
        <v>3.1830914183855361</v>
      </c>
      <c r="E461" s="34">
        <v>4</v>
      </c>
      <c r="F461" s="69">
        <v>2.0371785077667433E-3</v>
      </c>
      <c r="G461" s="8">
        <v>1.1408199643493763E-2</v>
      </c>
    </row>
    <row r="462" spans="1:7" x14ac:dyDescent="0.3">
      <c r="A462">
        <v>461</v>
      </c>
      <c r="B462" s="32" t="s">
        <v>18</v>
      </c>
      <c r="C462" s="9" t="s">
        <v>98</v>
      </c>
      <c r="D462" s="89">
        <v>3.8197097020626432</v>
      </c>
      <c r="E462" s="34">
        <v>6</v>
      </c>
      <c r="F462" s="69">
        <v>2.0371785077667433E-3</v>
      </c>
      <c r="G462" s="8">
        <v>1.1408199643493763E-2</v>
      </c>
    </row>
    <row r="463" spans="1:7" x14ac:dyDescent="0.3">
      <c r="A463">
        <v>462</v>
      </c>
      <c r="B463" s="32" t="s">
        <v>18</v>
      </c>
      <c r="C463" s="9" t="s">
        <v>98</v>
      </c>
      <c r="D463" s="89">
        <v>3.8197097020626432</v>
      </c>
      <c r="E463" s="34">
        <v>6</v>
      </c>
      <c r="F463" s="69">
        <v>2.0371785077667433E-3</v>
      </c>
      <c r="G463" s="8">
        <v>1.1408199643493763E-2</v>
      </c>
    </row>
    <row r="464" spans="1:7" x14ac:dyDescent="0.3">
      <c r="A464">
        <v>463</v>
      </c>
      <c r="B464" s="32" t="s">
        <v>18</v>
      </c>
      <c r="C464" s="9" t="s">
        <v>98</v>
      </c>
      <c r="D464" s="89">
        <v>3.8197097020626432</v>
      </c>
      <c r="E464" s="34">
        <v>6</v>
      </c>
      <c r="F464" s="69">
        <v>2.0371785077667433E-3</v>
      </c>
      <c r="G464" s="8">
        <v>1.1408199643493763E-2</v>
      </c>
    </row>
    <row r="465" spans="1:7" x14ac:dyDescent="0.3">
      <c r="A465">
        <v>464</v>
      </c>
      <c r="B465" s="32" t="s">
        <v>8</v>
      </c>
      <c r="C465" s="9" t="s">
        <v>66</v>
      </c>
      <c r="D465" s="89">
        <v>8.5943468296409478</v>
      </c>
      <c r="E465" s="34">
        <v>8</v>
      </c>
      <c r="F465" s="69">
        <v>4.9735803412273996E-3</v>
      </c>
      <c r="G465" s="8">
        <v>1.0444518716577538E-2</v>
      </c>
    </row>
    <row r="466" spans="1:7" x14ac:dyDescent="0.3">
      <c r="A466">
        <v>465</v>
      </c>
      <c r="B466" s="32" t="s">
        <v>18</v>
      </c>
      <c r="C466" s="9" t="s">
        <v>98</v>
      </c>
      <c r="D466" s="89">
        <v>5.7295645530939652</v>
      </c>
      <c r="E466" s="34">
        <v>6</v>
      </c>
      <c r="F466" s="69">
        <v>3.1830914183855366E-3</v>
      </c>
      <c r="G466" s="8">
        <v>1.3368983957219249E-2</v>
      </c>
    </row>
    <row r="467" spans="1:7" x14ac:dyDescent="0.3">
      <c r="A467">
        <v>466</v>
      </c>
      <c r="B467" s="32" t="s">
        <v>18</v>
      </c>
      <c r="C467" s="9" t="s">
        <v>98</v>
      </c>
      <c r="D467" s="89">
        <v>4.4563279857397502</v>
      </c>
      <c r="E467" s="34">
        <v>5</v>
      </c>
      <c r="F467" s="69">
        <v>3.1830914183855366E-3</v>
      </c>
      <c r="G467" s="8">
        <v>1.3368983957219249E-2</v>
      </c>
    </row>
    <row r="468" spans="1:7" x14ac:dyDescent="0.3">
      <c r="A468">
        <v>467</v>
      </c>
      <c r="B468" s="32" t="s">
        <v>18</v>
      </c>
      <c r="C468" s="9" t="s">
        <v>98</v>
      </c>
      <c r="D468" s="89">
        <v>4.4563279857397502</v>
      </c>
      <c r="E468" s="34">
        <v>5</v>
      </c>
      <c r="F468" s="69">
        <v>3.1830914183855366E-3</v>
      </c>
      <c r="G468" s="8">
        <v>1.3368983957219249E-2</v>
      </c>
    </row>
    <row r="469" spans="1:7" x14ac:dyDescent="0.3">
      <c r="A469">
        <v>468</v>
      </c>
      <c r="B469" s="32" t="s">
        <v>18</v>
      </c>
      <c r="C469" s="9" t="s">
        <v>98</v>
      </c>
      <c r="D469" s="89">
        <v>4.7746371275783037</v>
      </c>
      <c r="E469" s="34">
        <v>7</v>
      </c>
      <c r="F469" s="69">
        <v>3.1830914183855366E-3</v>
      </c>
      <c r="G469" s="8">
        <v>1.3368983957219249E-2</v>
      </c>
    </row>
    <row r="470" spans="1:7" x14ac:dyDescent="0.3">
      <c r="A470">
        <v>469</v>
      </c>
      <c r="B470" s="32" t="s">
        <v>18</v>
      </c>
      <c r="C470" s="9" t="s">
        <v>98</v>
      </c>
      <c r="D470" s="89">
        <v>3.1830914183855361</v>
      </c>
      <c r="E470" s="34">
        <v>3</v>
      </c>
      <c r="F470" s="69">
        <v>3.1830914183855366E-3</v>
      </c>
      <c r="G470" s="8">
        <v>1.3368983957219249E-2</v>
      </c>
    </row>
    <row r="471" spans="1:7" x14ac:dyDescent="0.3">
      <c r="A471">
        <v>470</v>
      </c>
      <c r="B471" s="32" t="s">
        <v>18</v>
      </c>
      <c r="C471" s="9" t="s">
        <v>98</v>
      </c>
      <c r="D471" s="89">
        <v>3.1830914183855361</v>
      </c>
      <c r="E471" s="34">
        <v>4</v>
      </c>
      <c r="F471" s="69">
        <v>3.1830914183855366E-3</v>
      </c>
      <c r="G471" s="8">
        <v>1.3368983957219249E-2</v>
      </c>
    </row>
    <row r="472" spans="1:7" x14ac:dyDescent="0.3">
      <c r="A472">
        <v>471</v>
      </c>
      <c r="B472" s="32" t="s">
        <v>18</v>
      </c>
      <c r="C472" s="9" t="s">
        <v>98</v>
      </c>
      <c r="D472" s="89">
        <v>4.4563279857397502</v>
      </c>
      <c r="E472" s="34">
        <v>6</v>
      </c>
      <c r="F472" s="69">
        <v>3.1830914183855366E-3</v>
      </c>
      <c r="G472" s="8">
        <v>1.3368983957219249E-2</v>
      </c>
    </row>
    <row r="473" spans="1:7" x14ac:dyDescent="0.3">
      <c r="A473">
        <v>472</v>
      </c>
      <c r="B473" s="32" t="s">
        <v>18</v>
      </c>
      <c r="C473" s="9" t="s">
        <v>98</v>
      </c>
      <c r="D473" s="89">
        <v>6.3661828367710722</v>
      </c>
      <c r="E473" s="34">
        <v>7</v>
      </c>
      <c r="F473" s="69">
        <v>3.1830914183855366E-3</v>
      </c>
      <c r="G473" s="8">
        <v>1.3368983957219249E-2</v>
      </c>
    </row>
    <row r="474" spans="1:7" x14ac:dyDescent="0.3">
      <c r="A474">
        <v>473</v>
      </c>
      <c r="B474" s="32" t="s">
        <v>18</v>
      </c>
      <c r="C474" s="9" t="s">
        <v>98</v>
      </c>
      <c r="D474" s="89">
        <v>3.1830914183855361</v>
      </c>
      <c r="E474" s="34">
        <v>1.5</v>
      </c>
      <c r="F474" s="69">
        <v>3.1830914183855366E-3</v>
      </c>
      <c r="G474" s="8">
        <v>1.3368983957219249E-2</v>
      </c>
    </row>
    <row r="475" spans="1:7" x14ac:dyDescent="0.3">
      <c r="A475">
        <v>474</v>
      </c>
      <c r="B475" s="32" t="s">
        <v>18</v>
      </c>
      <c r="C475" s="9" t="s">
        <v>98</v>
      </c>
      <c r="D475" s="89">
        <v>5.0929462694168581</v>
      </c>
      <c r="E475" s="34">
        <v>8</v>
      </c>
      <c r="F475" s="69">
        <v>3.1830914183855366E-3</v>
      </c>
      <c r="G475" s="8">
        <v>1.3368983957219249E-2</v>
      </c>
    </row>
    <row r="476" spans="1:7" x14ac:dyDescent="0.3">
      <c r="A476">
        <v>475</v>
      </c>
      <c r="B476" s="32" t="s">
        <v>18</v>
      </c>
      <c r="C476" s="9" t="s">
        <v>98</v>
      </c>
      <c r="D476" s="89">
        <v>3.8197097020626432</v>
      </c>
      <c r="E476" s="34">
        <v>1.5</v>
      </c>
      <c r="F476" s="69">
        <v>3.1830914183855366E-3</v>
      </c>
      <c r="G476" s="8">
        <v>1.3368983957219249E-2</v>
      </c>
    </row>
    <row r="477" spans="1:7" x14ac:dyDescent="0.3">
      <c r="A477">
        <v>476</v>
      </c>
      <c r="B477" s="32" t="s">
        <v>11</v>
      </c>
      <c r="C477" s="9" t="s">
        <v>97</v>
      </c>
      <c r="D477" s="89">
        <v>7.0028011204481793</v>
      </c>
      <c r="E477" s="34">
        <v>1.8</v>
      </c>
      <c r="F477" s="69">
        <v>3.1830914183855366E-3</v>
      </c>
      <c r="G477" s="8">
        <v>1.3368983957219249E-2</v>
      </c>
    </row>
    <row r="478" spans="1:7" x14ac:dyDescent="0.3">
      <c r="A478">
        <v>477</v>
      </c>
      <c r="B478" s="32" t="s">
        <v>18</v>
      </c>
      <c r="C478" s="9" t="s">
        <v>98</v>
      </c>
      <c r="D478" s="89">
        <v>3.8197097020626432</v>
      </c>
      <c r="E478" s="34">
        <v>4</v>
      </c>
      <c r="F478" s="69">
        <v>3.1830914183855366E-3</v>
      </c>
      <c r="G478" s="8">
        <v>1.3368983957219249E-2</v>
      </c>
    </row>
    <row r="479" spans="1:7" x14ac:dyDescent="0.3">
      <c r="A479">
        <v>478</v>
      </c>
      <c r="B479" s="32" t="s">
        <v>18</v>
      </c>
      <c r="C479" s="9" t="s">
        <v>98</v>
      </c>
      <c r="D479" s="89">
        <v>7.6394194041252863</v>
      </c>
      <c r="E479" s="34">
        <v>6</v>
      </c>
      <c r="F479" s="69">
        <v>3.1830914183855366E-3</v>
      </c>
      <c r="G479" s="8">
        <v>1.3368983957219249E-2</v>
      </c>
    </row>
    <row r="480" spans="1:7" x14ac:dyDescent="0.3">
      <c r="A480">
        <v>479</v>
      </c>
      <c r="B480" s="32" t="s">
        <v>18</v>
      </c>
      <c r="C480" s="9" t="s">
        <v>98</v>
      </c>
      <c r="D480" s="89">
        <v>3.8197097020626432</v>
      </c>
      <c r="E480" s="34">
        <v>6</v>
      </c>
      <c r="F480" s="69">
        <v>3.1830914183855366E-3</v>
      </c>
      <c r="G480" s="8">
        <v>1.3368983957219249E-2</v>
      </c>
    </row>
    <row r="481" spans="1:7" x14ac:dyDescent="0.3">
      <c r="A481">
        <v>480</v>
      </c>
      <c r="B481" s="32" t="s">
        <v>18</v>
      </c>
      <c r="C481" s="9" t="s">
        <v>98</v>
      </c>
      <c r="D481" s="89">
        <v>4.4563279857397502</v>
      </c>
      <c r="E481" s="34">
        <v>7</v>
      </c>
      <c r="F481" s="69">
        <v>3.1830914183855366E-3</v>
      </c>
      <c r="G481" s="8">
        <v>1.3368983957219249E-2</v>
      </c>
    </row>
    <row r="482" spans="1:7" x14ac:dyDescent="0.3">
      <c r="A482">
        <v>481</v>
      </c>
      <c r="B482" s="32" t="s">
        <v>18</v>
      </c>
      <c r="C482" s="9" t="s">
        <v>98</v>
      </c>
      <c r="D482" s="89">
        <v>3.8197097020626432</v>
      </c>
      <c r="E482" s="34">
        <v>5</v>
      </c>
      <c r="F482" s="69">
        <v>3.1830914183855366E-3</v>
      </c>
      <c r="G482" s="8">
        <v>1.3368983957219249E-2</v>
      </c>
    </row>
    <row r="483" spans="1:7" x14ac:dyDescent="0.3">
      <c r="A483">
        <v>482</v>
      </c>
      <c r="B483" s="32" t="s">
        <v>18</v>
      </c>
      <c r="C483" s="9" t="s">
        <v>98</v>
      </c>
      <c r="D483" s="89">
        <v>4.7746371275783037</v>
      </c>
      <c r="E483" s="34">
        <v>4</v>
      </c>
      <c r="F483" s="69">
        <v>3.1830914183855366E-3</v>
      </c>
      <c r="G483" s="8">
        <v>1.3368983957219249E-2</v>
      </c>
    </row>
    <row r="484" spans="1:7" x14ac:dyDescent="0.3">
      <c r="A484">
        <v>483</v>
      </c>
      <c r="B484" s="32" t="s">
        <v>18</v>
      </c>
      <c r="C484" s="9" t="s">
        <v>98</v>
      </c>
      <c r="D484" s="89">
        <v>3.1830914183855361</v>
      </c>
      <c r="E484" s="34">
        <v>1.8</v>
      </c>
      <c r="F484" s="69">
        <v>3.1830914183855366E-3</v>
      </c>
      <c r="G484" s="8">
        <v>1.3368983957219249E-2</v>
      </c>
    </row>
    <row r="485" spans="1:7" x14ac:dyDescent="0.3">
      <c r="A485">
        <v>484</v>
      </c>
      <c r="B485" s="32" t="s">
        <v>18</v>
      </c>
      <c r="C485" s="9" t="s">
        <v>98</v>
      </c>
      <c r="D485" s="89">
        <v>8.2760376878023934</v>
      </c>
      <c r="E485" s="34">
        <v>4</v>
      </c>
      <c r="F485" s="69">
        <v>3.1830914183855366E-3</v>
      </c>
      <c r="G485" s="8">
        <v>1.3368983957219249E-2</v>
      </c>
    </row>
    <row r="486" spans="1:7" x14ac:dyDescent="0.3">
      <c r="A486">
        <v>485</v>
      </c>
      <c r="B486" s="32" t="s">
        <v>11</v>
      </c>
      <c r="C486" s="9" t="s">
        <v>97</v>
      </c>
      <c r="D486" s="89">
        <v>6.3661828367710722</v>
      </c>
      <c r="E486" s="34">
        <v>2</v>
      </c>
      <c r="F486" s="69">
        <v>3.1830914183855366E-3</v>
      </c>
      <c r="G486" s="8">
        <v>1.3368983957219249E-2</v>
      </c>
    </row>
    <row r="487" spans="1:7" x14ac:dyDescent="0.3">
      <c r="A487">
        <v>486</v>
      </c>
      <c r="B487" s="32" t="s">
        <v>18</v>
      </c>
      <c r="C487" s="9" t="s">
        <v>98</v>
      </c>
      <c r="D487" s="89">
        <v>3.1830914183855361</v>
      </c>
      <c r="E487" s="34">
        <v>1.65</v>
      </c>
      <c r="F487" s="69">
        <v>1.1459129106187928E-3</v>
      </c>
      <c r="G487" s="8">
        <v>1.60427807486631E-3</v>
      </c>
    </row>
    <row r="488" spans="1:7" x14ac:dyDescent="0.3">
      <c r="A488">
        <v>487</v>
      </c>
      <c r="B488" s="32" t="s">
        <v>18</v>
      </c>
      <c r="C488" s="9" t="s">
        <v>98</v>
      </c>
      <c r="D488" s="89">
        <v>4.4563279857397502</v>
      </c>
      <c r="E488" s="34">
        <v>5</v>
      </c>
      <c r="F488" s="69">
        <v>2.8727400050929464E-3</v>
      </c>
      <c r="G488" s="8">
        <v>7.03821301247772E-3</v>
      </c>
    </row>
    <row r="489" spans="1:7" x14ac:dyDescent="0.3">
      <c r="A489">
        <v>488</v>
      </c>
      <c r="B489" s="32" t="s">
        <v>18</v>
      </c>
      <c r="C489" s="9" t="s">
        <v>98</v>
      </c>
      <c r="D489" s="89">
        <v>3.8197097020626432</v>
      </c>
      <c r="E489" s="34">
        <v>2</v>
      </c>
      <c r="F489" s="69">
        <v>2.5783040488922848E-3</v>
      </c>
      <c r="G489" s="8">
        <v>3.6096256684491979E-3</v>
      </c>
    </row>
    <row r="490" spans="1:7" x14ac:dyDescent="0.3">
      <c r="A490">
        <v>489</v>
      </c>
      <c r="B490" s="32" t="s">
        <v>18</v>
      </c>
      <c r="C490" s="9" t="s">
        <v>98</v>
      </c>
      <c r="D490" s="89">
        <v>3.8197097020626432</v>
      </c>
      <c r="E490" s="34">
        <v>2</v>
      </c>
      <c r="F490" s="69">
        <v>3.8515406162464984E-3</v>
      </c>
      <c r="G490" s="8">
        <v>8.0882352941176461E-3</v>
      </c>
    </row>
    <row r="491" spans="1:7" x14ac:dyDescent="0.3">
      <c r="A491">
        <v>490</v>
      </c>
      <c r="B491" s="32" t="s">
        <v>18</v>
      </c>
      <c r="C491" s="9" t="s">
        <v>98</v>
      </c>
      <c r="D491" s="89">
        <v>4.7746371275783037</v>
      </c>
      <c r="E491" s="34">
        <v>4</v>
      </c>
      <c r="F491" s="69">
        <v>1.1459129106187928E-3</v>
      </c>
      <c r="G491" s="8">
        <v>1.60427807486631E-3</v>
      </c>
    </row>
    <row r="492" spans="1:7" x14ac:dyDescent="0.3">
      <c r="A492">
        <v>491</v>
      </c>
      <c r="B492" s="32" t="s">
        <v>18</v>
      </c>
      <c r="C492" s="9" t="s">
        <v>98</v>
      </c>
      <c r="D492" s="89">
        <v>9.5492742551566074</v>
      </c>
      <c r="E492" s="34">
        <v>6</v>
      </c>
      <c r="F492" s="69">
        <v>5.8011841100076393E-3</v>
      </c>
      <c r="G492" s="8">
        <v>1.2182486631016044E-2</v>
      </c>
    </row>
    <row r="493" spans="1:7" x14ac:dyDescent="0.3">
      <c r="A493">
        <v>492</v>
      </c>
      <c r="B493" s="32" t="s">
        <v>18</v>
      </c>
      <c r="C493" s="9" t="s">
        <v>98</v>
      </c>
      <c r="D493" s="89">
        <v>4.4563279857397502</v>
      </c>
      <c r="E493" s="34">
        <v>5</v>
      </c>
      <c r="F493" s="69">
        <v>1.1459129106187928E-3</v>
      </c>
      <c r="G493" s="8">
        <v>4.010695187165775E-3</v>
      </c>
    </row>
    <row r="494" spans="1:7" x14ac:dyDescent="0.3">
      <c r="A494">
        <v>493</v>
      </c>
      <c r="B494" s="32" t="s">
        <v>18</v>
      </c>
      <c r="C494" s="9" t="s">
        <v>98</v>
      </c>
      <c r="D494" s="89">
        <v>4.7746371275783037</v>
      </c>
      <c r="E494" s="34">
        <v>4</v>
      </c>
      <c r="F494" s="69">
        <v>1.5597147950089127E-3</v>
      </c>
      <c r="G494" s="8">
        <v>2.1836007130124771E-3</v>
      </c>
    </row>
    <row r="495" spans="1:7" x14ac:dyDescent="0.3">
      <c r="A495">
        <v>494</v>
      </c>
      <c r="B495" s="32" t="s">
        <v>18</v>
      </c>
      <c r="C495" s="9" t="s">
        <v>98</v>
      </c>
      <c r="D495" s="89">
        <v>3.8197097020626432</v>
      </c>
      <c r="E495" s="34">
        <v>4</v>
      </c>
      <c r="F495" s="69">
        <v>3.1830914183855366E-3</v>
      </c>
      <c r="G495" s="8">
        <v>1.3368983957219249E-2</v>
      </c>
    </row>
    <row r="496" spans="1:7" x14ac:dyDescent="0.3">
      <c r="A496">
        <v>495</v>
      </c>
      <c r="B496" s="32" t="s">
        <v>18</v>
      </c>
      <c r="C496" s="9" t="s">
        <v>98</v>
      </c>
      <c r="D496" s="89">
        <v>3.8197097020626432</v>
      </c>
      <c r="E496" s="34">
        <v>5</v>
      </c>
      <c r="F496" s="69">
        <v>7.9577285459638415E-4</v>
      </c>
      <c r="G496" s="8">
        <v>2.2281639928698753E-3</v>
      </c>
    </row>
    <row r="497" spans="1:7" x14ac:dyDescent="0.3">
      <c r="A497">
        <v>496</v>
      </c>
      <c r="B497" s="32" t="s">
        <v>18</v>
      </c>
      <c r="C497" s="9" t="s">
        <v>98</v>
      </c>
      <c r="D497" s="89">
        <v>3.8197097020626432</v>
      </c>
      <c r="E497" s="34">
        <v>5</v>
      </c>
      <c r="F497" s="69">
        <v>7.9577285459638415E-4</v>
      </c>
      <c r="G497" s="8">
        <v>2.2281639928698753E-3</v>
      </c>
    </row>
    <row r="498" spans="1:7" x14ac:dyDescent="0.3">
      <c r="A498">
        <v>497</v>
      </c>
      <c r="B498" s="32" t="s">
        <v>18</v>
      </c>
      <c r="C498" s="9" t="s">
        <v>98</v>
      </c>
      <c r="D498" s="89">
        <v>4.4563279857397502</v>
      </c>
      <c r="E498" s="34">
        <v>6</v>
      </c>
      <c r="F498" s="69">
        <v>1.1459129106187928E-3</v>
      </c>
      <c r="G498" s="8">
        <v>4.010695187165775E-3</v>
      </c>
    </row>
    <row r="499" spans="1:7" x14ac:dyDescent="0.3">
      <c r="A499">
        <v>498</v>
      </c>
      <c r="B499" s="32" t="s">
        <v>18</v>
      </c>
      <c r="C499" s="9" t="s">
        <v>98</v>
      </c>
      <c r="D499" s="89">
        <v>4.1380188439011967</v>
      </c>
      <c r="E499" s="34">
        <v>6</v>
      </c>
      <c r="F499" s="69">
        <v>1.1459129106187928E-3</v>
      </c>
      <c r="G499" s="8">
        <v>4.010695187165775E-3</v>
      </c>
    </row>
    <row r="500" spans="1:7" x14ac:dyDescent="0.3">
      <c r="A500">
        <v>499</v>
      </c>
      <c r="B500" s="32" t="s">
        <v>18</v>
      </c>
      <c r="C500" s="9" t="s">
        <v>98</v>
      </c>
      <c r="D500" s="89">
        <v>6.0478736949325187</v>
      </c>
      <c r="E500" s="34">
        <v>7</v>
      </c>
      <c r="F500" s="69">
        <v>2.0371785077667433E-3</v>
      </c>
      <c r="G500" s="8">
        <v>3.5650623885918001E-3</v>
      </c>
    </row>
    <row r="501" spans="1:7" x14ac:dyDescent="0.3">
      <c r="A501">
        <v>500</v>
      </c>
      <c r="B501" s="32" t="s">
        <v>18</v>
      </c>
      <c r="C501" s="9" t="s">
        <v>98</v>
      </c>
      <c r="D501" s="89">
        <v>5.4112554112554117</v>
      </c>
      <c r="E501" s="34">
        <v>2</v>
      </c>
      <c r="F501" s="69">
        <v>2.0371785077667433E-3</v>
      </c>
      <c r="G501" s="8">
        <v>7.1301247771836003E-3</v>
      </c>
    </row>
    <row r="502" spans="1:7" x14ac:dyDescent="0.3">
      <c r="A502">
        <v>501</v>
      </c>
      <c r="B502" s="32" t="s">
        <v>18</v>
      </c>
      <c r="C502" s="9" t="s">
        <v>98</v>
      </c>
      <c r="D502" s="89">
        <v>4.4563279857397502</v>
      </c>
      <c r="E502" s="34">
        <v>6</v>
      </c>
      <c r="F502" s="69">
        <v>7.9577285459638415E-4</v>
      </c>
      <c r="G502" s="8">
        <v>2.785204991087344E-3</v>
      </c>
    </row>
    <row r="503" spans="1:7" x14ac:dyDescent="0.3">
      <c r="A503">
        <v>502</v>
      </c>
      <c r="B503" s="32" t="s">
        <v>18</v>
      </c>
      <c r="C503" s="9" t="s">
        <v>98</v>
      </c>
      <c r="D503" s="89">
        <v>4.4563279857397502</v>
      </c>
      <c r="E503" s="34">
        <v>6</v>
      </c>
      <c r="F503" s="69">
        <v>7.9577285459638415E-4</v>
      </c>
      <c r="G503" s="8">
        <v>2.2281639928698753E-3</v>
      </c>
    </row>
    <row r="504" spans="1:7" x14ac:dyDescent="0.3">
      <c r="A504">
        <v>503</v>
      </c>
      <c r="B504" s="32" t="s">
        <v>18</v>
      </c>
      <c r="C504" s="9" t="s">
        <v>98</v>
      </c>
      <c r="D504" s="89">
        <v>3.8197097020626432</v>
      </c>
      <c r="E504" s="34">
        <v>4</v>
      </c>
      <c r="F504" s="69">
        <v>7.9577285459638415E-4</v>
      </c>
      <c r="G504" s="8">
        <v>2.2281639928698753E-3</v>
      </c>
    </row>
    <row r="505" spans="1:7" x14ac:dyDescent="0.3">
      <c r="A505">
        <v>504</v>
      </c>
      <c r="B505" s="32" t="s">
        <v>18</v>
      </c>
      <c r="C505" s="9" t="s">
        <v>98</v>
      </c>
      <c r="D505" s="89">
        <v>3.1830914183855361</v>
      </c>
      <c r="E505" s="34">
        <v>4</v>
      </c>
      <c r="F505" s="69">
        <v>2.0371785077667433E-3</v>
      </c>
      <c r="G505" s="8">
        <v>8.5561497326203211E-3</v>
      </c>
    </row>
    <row r="506" spans="1:7" x14ac:dyDescent="0.3">
      <c r="A506">
        <v>505</v>
      </c>
      <c r="B506" s="32" t="s">
        <v>18</v>
      </c>
      <c r="C506" s="9" t="s">
        <v>98</v>
      </c>
      <c r="D506" s="89">
        <v>3.1830914183855361</v>
      </c>
      <c r="E506" s="34">
        <v>4</v>
      </c>
      <c r="F506" s="69">
        <v>1.3448561242678887E-3</v>
      </c>
      <c r="G506" s="8">
        <v>2.3534982174688054E-3</v>
      </c>
    </row>
    <row r="507" spans="1:7" x14ac:dyDescent="0.3">
      <c r="A507">
        <v>506</v>
      </c>
      <c r="B507" s="32" t="s">
        <v>18</v>
      </c>
      <c r="C507" s="9" t="s">
        <v>98</v>
      </c>
      <c r="D507" s="89">
        <v>5.7295645530939652</v>
      </c>
      <c r="E507" s="34">
        <v>6</v>
      </c>
      <c r="F507" s="69">
        <v>2.0371785077667433E-3</v>
      </c>
      <c r="G507" s="8">
        <v>5.7040998217468813E-3</v>
      </c>
    </row>
    <row r="508" spans="1:7" x14ac:dyDescent="0.3">
      <c r="A508">
        <v>507</v>
      </c>
      <c r="B508" s="32" t="s">
        <v>8</v>
      </c>
      <c r="C508" s="9" t="s">
        <v>66</v>
      </c>
      <c r="D508" s="89">
        <v>8.9126559714795004</v>
      </c>
      <c r="E508" s="34">
        <v>7</v>
      </c>
      <c r="F508" s="69">
        <v>1.1459129106187928E-3</v>
      </c>
      <c r="G508" s="8">
        <v>4.010695187165775E-3</v>
      </c>
    </row>
    <row r="509" spans="1:7" x14ac:dyDescent="0.3">
      <c r="A509">
        <v>508</v>
      </c>
      <c r="B509" s="32" t="s">
        <v>18</v>
      </c>
      <c r="C509" s="9" t="s">
        <v>98</v>
      </c>
      <c r="D509" s="89">
        <v>4.4563279857397502</v>
      </c>
      <c r="E509" s="34">
        <v>6</v>
      </c>
      <c r="F509" s="69">
        <v>3.1830914183855366E-3</v>
      </c>
      <c r="G509" s="8">
        <v>1.3368983957219249E-2</v>
      </c>
    </row>
    <row r="510" spans="1:7" x14ac:dyDescent="0.3">
      <c r="A510">
        <v>509</v>
      </c>
      <c r="B510" s="32" t="s">
        <v>18</v>
      </c>
      <c r="C510" s="9" t="s">
        <v>98</v>
      </c>
      <c r="D510" s="89">
        <v>4.4563279857397502</v>
      </c>
      <c r="E510" s="34">
        <v>5</v>
      </c>
      <c r="F510" s="69">
        <v>1.1459129106187928E-3</v>
      </c>
      <c r="G510" s="8">
        <v>2.406417112299465E-3</v>
      </c>
    </row>
    <row r="511" spans="1:7" x14ac:dyDescent="0.3">
      <c r="A511">
        <v>510</v>
      </c>
      <c r="B511" s="32" t="s">
        <v>18</v>
      </c>
      <c r="C511" s="9" t="s">
        <v>98</v>
      </c>
      <c r="D511" s="89">
        <v>4.7746371275783037</v>
      </c>
      <c r="E511" s="34">
        <v>6</v>
      </c>
      <c r="F511" s="69">
        <v>7.1619556913674548E-3</v>
      </c>
      <c r="G511" s="8">
        <v>4.0106951871657748E-2</v>
      </c>
    </row>
    <row r="512" spans="1:7" x14ac:dyDescent="0.3">
      <c r="A512">
        <v>511</v>
      </c>
      <c r="B512" s="32" t="s">
        <v>18</v>
      </c>
      <c r="C512" s="9" t="s">
        <v>98</v>
      </c>
      <c r="D512" s="89">
        <v>4.4563279857397502</v>
      </c>
      <c r="E512" s="34">
        <v>5</v>
      </c>
      <c r="F512" s="69">
        <v>7.9577285459638415E-4</v>
      </c>
      <c r="G512" s="8">
        <v>2.2281639928698753E-3</v>
      </c>
    </row>
    <row r="513" spans="1:7" x14ac:dyDescent="0.3">
      <c r="A513">
        <v>512</v>
      </c>
      <c r="B513" s="32" t="s">
        <v>18</v>
      </c>
      <c r="C513" s="9" t="s">
        <v>98</v>
      </c>
      <c r="D513" s="89">
        <v>5.0929462694168581</v>
      </c>
      <c r="E513" s="34">
        <v>7</v>
      </c>
      <c r="F513" s="69">
        <v>1.1459129106187928E-3</v>
      </c>
      <c r="G513" s="8">
        <v>4.010695187165775E-3</v>
      </c>
    </row>
    <row r="514" spans="1:7" x14ac:dyDescent="0.3">
      <c r="A514">
        <v>513</v>
      </c>
      <c r="B514" s="32" t="s">
        <v>18</v>
      </c>
      <c r="C514" s="9" t="s">
        <v>98</v>
      </c>
      <c r="D514" s="89">
        <v>3.8197097020626432</v>
      </c>
      <c r="E514" s="34">
        <v>4</v>
      </c>
      <c r="F514" s="69">
        <v>3.1830914183855366E-3</v>
      </c>
      <c r="G514" s="8">
        <v>1.5597147950089126E-2</v>
      </c>
    </row>
    <row r="515" spans="1:7" x14ac:dyDescent="0.3">
      <c r="A515">
        <v>514</v>
      </c>
      <c r="B515" s="32" t="s">
        <v>18</v>
      </c>
      <c r="C515" s="9" t="s">
        <v>98</v>
      </c>
      <c r="D515" s="89">
        <v>7.3211102622867328</v>
      </c>
      <c r="E515" s="34">
        <v>6</v>
      </c>
      <c r="F515" s="69">
        <v>3.8515406162464984E-3</v>
      </c>
      <c r="G515" s="8">
        <v>2.1568627450980388E-2</v>
      </c>
    </row>
    <row r="516" spans="1:7" x14ac:dyDescent="0.3">
      <c r="A516">
        <v>515</v>
      </c>
      <c r="B516" s="32" t="s">
        <v>18</v>
      </c>
      <c r="C516" s="9" t="s">
        <v>98</v>
      </c>
      <c r="D516" s="89">
        <v>3.8197097020626432</v>
      </c>
      <c r="E516" s="34">
        <v>2.5</v>
      </c>
      <c r="F516" s="69">
        <v>1.1459129106187928E-3</v>
      </c>
      <c r="G516" s="8">
        <v>1.60427807486631E-3</v>
      </c>
    </row>
    <row r="517" spans="1:7" x14ac:dyDescent="0.3">
      <c r="A517">
        <v>516</v>
      </c>
      <c r="B517" s="32" t="s">
        <v>18</v>
      </c>
      <c r="C517" s="9" t="s">
        <v>98</v>
      </c>
      <c r="D517" s="89">
        <v>6.3661828367710722</v>
      </c>
      <c r="E517" s="34">
        <v>6</v>
      </c>
      <c r="F517" s="69">
        <v>1.7904889228418637E-3</v>
      </c>
      <c r="G517" s="8">
        <v>3.7600267379679143E-3</v>
      </c>
    </row>
    <row r="518" spans="1:7" x14ac:dyDescent="0.3">
      <c r="A518">
        <v>517</v>
      </c>
      <c r="B518" s="32" t="s">
        <v>18</v>
      </c>
      <c r="C518" s="9" t="s">
        <v>98</v>
      </c>
      <c r="D518" s="89">
        <v>4.7746371275783037</v>
      </c>
      <c r="E518" s="34">
        <v>4</v>
      </c>
      <c r="F518" s="69">
        <v>1.7904889228418637E-3</v>
      </c>
      <c r="G518" s="8">
        <v>8.7733957219251323E-3</v>
      </c>
    </row>
    <row r="519" spans="1:7" x14ac:dyDescent="0.3">
      <c r="A519">
        <v>518</v>
      </c>
      <c r="B519" s="32" t="s">
        <v>18</v>
      </c>
      <c r="C519" s="9" t="s">
        <v>98</v>
      </c>
      <c r="D519" s="89">
        <v>4.4563279857397502</v>
      </c>
      <c r="E519" s="34">
        <v>5</v>
      </c>
      <c r="F519" s="69">
        <v>1.3448561242678887E-3</v>
      </c>
      <c r="G519" s="8">
        <v>5.648395721925133E-3</v>
      </c>
    </row>
    <row r="520" spans="1:7" x14ac:dyDescent="0.3">
      <c r="A520">
        <v>519</v>
      </c>
      <c r="B520" s="32" t="s">
        <v>18</v>
      </c>
      <c r="C520" s="9" t="s">
        <v>98</v>
      </c>
      <c r="D520" s="89">
        <v>7.0028011204481793</v>
      </c>
      <c r="E520" s="34">
        <v>6</v>
      </c>
      <c r="F520" s="69">
        <v>3.1830914183855366E-3</v>
      </c>
      <c r="G520" s="8">
        <v>1.5597147950089126E-2</v>
      </c>
    </row>
    <row r="521" spans="1:7" x14ac:dyDescent="0.3">
      <c r="A521">
        <v>520</v>
      </c>
      <c r="B521" s="32" t="s">
        <v>18</v>
      </c>
      <c r="C521" s="9" t="s">
        <v>98</v>
      </c>
      <c r="D521" s="89">
        <v>4.7746371275783037</v>
      </c>
      <c r="E521" s="34">
        <v>5</v>
      </c>
      <c r="F521" s="69">
        <v>1.5597147950089127E-3</v>
      </c>
      <c r="G521" s="8">
        <v>7.6426024955436687E-3</v>
      </c>
    </row>
    <row r="522" spans="1:7" x14ac:dyDescent="0.3">
      <c r="A522">
        <v>521</v>
      </c>
      <c r="B522" s="32" t="s">
        <v>18</v>
      </c>
      <c r="C522" s="9" t="s">
        <v>98</v>
      </c>
      <c r="D522" s="89">
        <v>5.0929462694168581</v>
      </c>
      <c r="E522" s="34">
        <v>6</v>
      </c>
      <c r="F522" s="69">
        <v>1.7904889228418637E-3</v>
      </c>
      <c r="G522" s="8">
        <v>2.5066844919786092E-3</v>
      </c>
    </row>
    <row r="523" spans="1:7" x14ac:dyDescent="0.3">
      <c r="A523">
        <v>522</v>
      </c>
      <c r="B523" s="32" t="s">
        <v>18</v>
      </c>
      <c r="C523" s="9" t="s">
        <v>98</v>
      </c>
      <c r="D523" s="89">
        <v>9.5492742551566074</v>
      </c>
      <c r="E523" s="34">
        <v>3</v>
      </c>
      <c r="F523" s="69">
        <v>1.5597147950089127E-3</v>
      </c>
      <c r="G523" s="8">
        <v>6.5508021390374314E-3</v>
      </c>
    </row>
    <row r="524" spans="1:7" x14ac:dyDescent="0.3">
      <c r="A524">
        <v>523</v>
      </c>
      <c r="B524" s="32" t="s">
        <v>18</v>
      </c>
      <c r="C524" s="9" t="s">
        <v>98</v>
      </c>
      <c r="D524" s="89">
        <v>5.0929462694168581</v>
      </c>
      <c r="E524" s="34">
        <v>6</v>
      </c>
      <c r="F524" s="69">
        <v>3.8515406162464984E-3</v>
      </c>
      <c r="G524" s="8">
        <v>2.1568627450980388E-2</v>
      </c>
    </row>
    <row r="525" spans="1:7" x14ac:dyDescent="0.3">
      <c r="A525">
        <v>524</v>
      </c>
      <c r="B525" s="32" t="s">
        <v>18</v>
      </c>
      <c r="C525" s="9" t="s">
        <v>98</v>
      </c>
      <c r="D525" s="89">
        <v>5.4112554112554117</v>
      </c>
      <c r="E525" s="34">
        <v>2</v>
      </c>
      <c r="F525" s="69">
        <v>1.1459129106187928E-3</v>
      </c>
      <c r="G525" s="8">
        <v>3.20855614973262E-3</v>
      </c>
    </row>
    <row r="526" spans="1:7" x14ac:dyDescent="0.3">
      <c r="A526">
        <v>525</v>
      </c>
      <c r="B526" s="32" t="s">
        <v>18</v>
      </c>
      <c r="C526" s="9" t="s">
        <v>98</v>
      </c>
      <c r="D526" s="89">
        <v>3.8197097020626432</v>
      </c>
      <c r="E526" s="34">
        <v>5</v>
      </c>
      <c r="F526" s="69">
        <v>7.9577285459638415E-4</v>
      </c>
      <c r="G526" s="8">
        <v>2.2281639928698753E-3</v>
      </c>
    </row>
    <row r="527" spans="1:7" x14ac:dyDescent="0.3">
      <c r="A527">
        <v>526</v>
      </c>
      <c r="B527" s="32" t="s">
        <v>18</v>
      </c>
      <c r="C527" s="9" t="s">
        <v>98</v>
      </c>
      <c r="D527" s="89">
        <v>6.3661828367710722</v>
      </c>
      <c r="E527" s="34">
        <v>7</v>
      </c>
      <c r="F527" s="69">
        <v>1.1459129106187928E-3</v>
      </c>
      <c r="G527" s="8">
        <v>3.20855614973262E-3</v>
      </c>
    </row>
    <row r="528" spans="1:7" x14ac:dyDescent="0.3">
      <c r="A528">
        <v>527</v>
      </c>
      <c r="B528" s="32" t="s">
        <v>8</v>
      </c>
      <c r="C528" s="9" t="s">
        <v>66</v>
      </c>
      <c r="D528" s="89">
        <v>8.9126559714795004</v>
      </c>
      <c r="E528" s="34">
        <v>8</v>
      </c>
      <c r="F528" s="69">
        <v>2.0371785077667433E-3</v>
      </c>
      <c r="G528" s="8">
        <v>8.5561497326203211E-3</v>
      </c>
    </row>
    <row r="529" spans="1:7" x14ac:dyDescent="0.3">
      <c r="A529">
        <v>528</v>
      </c>
      <c r="B529" s="32" t="s">
        <v>18</v>
      </c>
      <c r="C529" s="9" t="s">
        <v>98</v>
      </c>
      <c r="D529" s="89">
        <v>5.0929462694168581</v>
      </c>
      <c r="E529" s="34">
        <v>6</v>
      </c>
      <c r="F529" s="69">
        <v>2.0371785077667433E-3</v>
      </c>
      <c r="G529" s="8">
        <v>8.5561497326203211E-3</v>
      </c>
    </row>
    <row r="530" spans="1:7" x14ac:dyDescent="0.3">
      <c r="A530">
        <v>529</v>
      </c>
      <c r="B530" s="32" t="s">
        <v>18</v>
      </c>
      <c r="C530" s="9" t="s">
        <v>98</v>
      </c>
      <c r="D530" s="89">
        <v>7.0028011204481793</v>
      </c>
      <c r="E530" s="34">
        <v>3</v>
      </c>
      <c r="F530" s="69">
        <v>2.2997835497835504E-3</v>
      </c>
      <c r="G530" s="8">
        <v>1.0464015151515153E-2</v>
      </c>
    </row>
    <row r="531" spans="1:7" x14ac:dyDescent="0.3">
      <c r="A531">
        <v>530</v>
      </c>
      <c r="B531" s="32" t="s">
        <v>18</v>
      </c>
      <c r="C531" s="9" t="s">
        <v>98</v>
      </c>
      <c r="D531" s="89">
        <v>3.1830914183855361</v>
      </c>
      <c r="E531" s="34">
        <v>2</v>
      </c>
      <c r="F531" s="69">
        <v>2.2997835497835504E-3</v>
      </c>
      <c r="G531" s="8">
        <v>8.049242424242424E-3</v>
      </c>
    </row>
    <row r="532" spans="1:7" x14ac:dyDescent="0.3">
      <c r="A532">
        <v>531</v>
      </c>
      <c r="B532" s="32" t="s">
        <v>18</v>
      </c>
      <c r="C532" s="9" t="s">
        <v>98</v>
      </c>
      <c r="D532" s="89">
        <v>9.5492742551566074</v>
      </c>
      <c r="E532" s="34">
        <v>7</v>
      </c>
      <c r="F532" s="69">
        <v>2.0371785077667433E-3</v>
      </c>
      <c r="G532" s="8">
        <v>8.5561497326203211E-3</v>
      </c>
    </row>
    <row r="533" spans="1:7" x14ac:dyDescent="0.3">
      <c r="A533">
        <v>532</v>
      </c>
      <c r="B533" s="32" t="s">
        <v>18</v>
      </c>
      <c r="C533" s="9" t="s">
        <v>98</v>
      </c>
      <c r="D533" s="89">
        <v>3.1830914183855361</v>
      </c>
      <c r="E533" s="34">
        <v>4</v>
      </c>
      <c r="F533" s="69">
        <v>1.5597147950089127E-3</v>
      </c>
      <c r="G533" s="8">
        <v>6.5508021390374314E-3</v>
      </c>
    </row>
    <row r="534" spans="1:7" x14ac:dyDescent="0.3">
      <c r="A534">
        <v>533</v>
      </c>
      <c r="B534" s="32" t="s">
        <v>18</v>
      </c>
      <c r="C534" s="9" t="s">
        <v>98</v>
      </c>
      <c r="D534" s="89">
        <v>3.1830914183855361</v>
      </c>
      <c r="E534" s="34">
        <v>4</v>
      </c>
      <c r="F534" s="69">
        <v>1.5597147950089127E-3</v>
      </c>
      <c r="G534" s="8">
        <v>8.7344028520499085E-3</v>
      </c>
    </row>
    <row r="535" spans="1:7" x14ac:dyDescent="0.3">
      <c r="A535">
        <v>534</v>
      </c>
      <c r="B535" s="32" t="s">
        <v>18</v>
      </c>
      <c r="C535" s="9" t="s">
        <v>98</v>
      </c>
      <c r="D535" s="89">
        <v>3.1830914183855361</v>
      </c>
      <c r="E535" s="34">
        <v>4</v>
      </c>
      <c r="F535" s="69">
        <v>1.1459129106187928E-3</v>
      </c>
      <c r="G535" s="8">
        <v>6.4171122994652399E-3</v>
      </c>
    </row>
    <row r="536" spans="1:7" x14ac:dyDescent="0.3">
      <c r="A536">
        <v>535</v>
      </c>
      <c r="B536" s="32" t="s">
        <v>18</v>
      </c>
      <c r="C536" s="9" t="s">
        <v>98</v>
      </c>
      <c r="D536" s="89">
        <v>3.1830914183855361</v>
      </c>
      <c r="E536" s="34">
        <v>4</v>
      </c>
      <c r="F536" s="69">
        <v>1.5597147950089127E-3</v>
      </c>
      <c r="G536" s="8">
        <v>5.4590017825311924E-3</v>
      </c>
    </row>
    <row r="537" spans="1:7" x14ac:dyDescent="0.3">
      <c r="A537">
        <v>536</v>
      </c>
      <c r="B537" s="32" t="s">
        <v>18</v>
      </c>
      <c r="C537" s="9" t="s">
        <v>98</v>
      </c>
      <c r="D537" s="89">
        <v>3.1830914183855361</v>
      </c>
      <c r="E537" s="34">
        <v>4</v>
      </c>
      <c r="F537" s="69">
        <v>1.1459129106187928E-3</v>
      </c>
      <c r="G537" s="8">
        <v>4.010695187165775E-3</v>
      </c>
    </row>
    <row r="538" spans="1:7" x14ac:dyDescent="0.3">
      <c r="A538">
        <v>537</v>
      </c>
      <c r="B538" s="32" t="s">
        <v>18</v>
      </c>
      <c r="C538" s="9" t="s">
        <v>98</v>
      </c>
      <c r="D538" s="89">
        <v>9.5492742551566074</v>
      </c>
      <c r="E538" s="34">
        <v>7</v>
      </c>
      <c r="F538" s="69">
        <v>7.9577285459638415E-4</v>
      </c>
      <c r="G538" s="8">
        <v>2.785204991087344E-3</v>
      </c>
    </row>
    <row r="539" spans="1:7" x14ac:dyDescent="0.3">
      <c r="A539">
        <v>538</v>
      </c>
      <c r="B539" s="32" t="s">
        <v>18</v>
      </c>
      <c r="C539" s="9" t="s">
        <v>98</v>
      </c>
      <c r="D539" s="89">
        <v>6.3661828367710722</v>
      </c>
      <c r="E539" s="34">
        <v>6</v>
      </c>
      <c r="F539" s="69">
        <v>7.9577285459638415E-4</v>
      </c>
      <c r="G539" s="8">
        <v>2.2281639928698753E-3</v>
      </c>
    </row>
    <row r="540" spans="1:7" x14ac:dyDescent="0.3">
      <c r="A540">
        <v>539</v>
      </c>
      <c r="B540" s="32" t="s">
        <v>18</v>
      </c>
      <c r="C540" s="9" t="s">
        <v>98</v>
      </c>
      <c r="D540" s="89">
        <v>6.3661828367710722</v>
      </c>
      <c r="E540" s="34">
        <v>6</v>
      </c>
      <c r="F540" s="69">
        <v>7.9577285459638415E-4</v>
      </c>
      <c r="G540" s="8">
        <v>2.2281639928698753E-3</v>
      </c>
    </row>
    <row r="541" spans="1:7" x14ac:dyDescent="0.3">
      <c r="A541">
        <v>540</v>
      </c>
      <c r="B541" s="32" t="s">
        <v>18</v>
      </c>
      <c r="C541" s="9" t="s">
        <v>98</v>
      </c>
      <c r="D541" s="89">
        <v>6.3661828367710722</v>
      </c>
      <c r="E541" s="34">
        <v>6</v>
      </c>
      <c r="F541" s="69">
        <v>7.9577285459638415E-4</v>
      </c>
      <c r="G541" s="8">
        <v>2.2281639928698753E-3</v>
      </c>
    </row>
    <row r="542" spans="1:7" x14ac:dyDescent="0.3">
      <c r="A542">
        <v>541</v>
      </c>
      <c r="B542" s="32" t="s">
        <v>18</v>
      </c>
      <c r="C542" s="9" t="s">
        <v>98</v>
      </c>
      <c r="D542" s="89">
        <v>6.3661828367710722</v>
      </c>
      <c r="E542" s="34">
        <v>6</v>
      </c>
      <c r="F542" s="69">
        <v>7.9577285459638415E-4</v>
      </c>
      <c r="G542" s="8">
        <v>2.2281639928698753E-3</v>
      </c>
    </row>
    <row r="543" spans="1:7" x14ac:dyDescent="0.3">
      <c r="A543">
        <v>542</v>
      </c>
      <c r="B543" s="32" t="s">
        <v>18</v>
      </c>
      <c r="C543" s="9" t="s">
        <v>98</v>
      </c>
      <c r="D543" s="89">
        <v>6.3661828367710722</v>
      </c>
      <c r="E543" s="34">
        <v>6</v>
      </c>
      <c r="F543" s="69">
        <v>7.9577285459638415E-4</v>
      </c>
      <c r="G543" s="8">
        <v>2.2281639928698753E-3</v>
      </c>
    </row>
    <row r="544" spans="1:7" x14ac:dyDescent="0.3">
      <c r="A544">
        <v>543</v>
      </c>
      <c r="B544" s="32" t="s">
        <v>18</v>
      </c>
      <c r="C544" s="9" t="s">
        <v>98</v>
      </c>
      <c r="D544" s="89">
        <v>3.8197097020626432</v>
      </c>
      <c r="E544" s="34">
        <v>4</v>
      </c>
      <c r="F544" s="69">
        <v>7.9577285459638415E-4</v>
      </c>
      <c r="G544" s="8">
        <v>2.2281639928698753E-3</v>
      </c>
    </row>
    <row r="545" spans="1:7" x14ac:dyDescent="0.3">
      <c r="A545">
        <v>544</v>
      </c>
      <c r="B545" s="32" t="s">
        <v>18</v>
      </c>
      <c r="C545" s="9" t="s">
        <v>98</v>
      </c>
      <c r="D545" s="89">
        <v>7.0028011204481793</v>
      </c>
      <c r="E545" s="34">
        <v>5</v>
      </c>
      <c r="F545" s="69">
        <v>7.9577285459638415E-4</v>
      </c>
      <c r="G545" s="8">
        <v>2.2281639928698753E-3</v>
      </c>
    </row>
    <row r="546" spans="1:7" x14ac:dyDescent="0.3">
      <c r="A546">
        <v>545</v>
      </c>
      <c r="B546" s="32" t="s">
        <v>18</v>
      </c>
      <c r="C546" s="9" t="s">
        <v>98</v>
      </c>
      <c r="D546" s="89">
        <v>5.0929462694168581</v>
      </c>
      <c r="E546" s="34">
        <v>8</v>
      </c>
      <c r="F546" s="69">
        <v>7.9577285459638415E-4</v>
      </c>
      <c r="G546" s="8">
        <v>2.2281639928698753E-3</v>
      </c>
    </row>
    <row r="547" spans="1:7" x14ac:dyDescent="0.3">
      <c r="A547">
        <v>546</v>
      </c>
      <c r="B547" s="32" t="s">
        <v>18</v>
      </c>
      <c r="C547" s="9" t="s">
        <v>98</v>
      </c>
      <c r="D547" s="89">
        <v>5.0929462694168581</v>
      </c>
      <c r="E547" s="34">
        <v>8</v>
      </c>
      <c r="F547" s="69">
        <v>7.9577285459638415E-4</v>
      </c>
      <c r="G547" s="8">
        <v>2.2281639928698753E-3</v>
      </c>
    </row>
    <row r="548" spans="1:7" x14ac:dyDescent="0.3">
      <c r="A548">
        <v>547</v>
      </c>
      <c r="B548" s="32" t="s">
        <v>18</v>
      </c>
      <c r="C548" s="9" t="s">
        <v>98</v>
      </c>
      <c r="D548" s="89">
        <v>5.0929462694168581</v>
      </c>
      <c r="E548" s="34">
        <v>8</v>
      </c>
      <c r="F548" s="69">
        <v>7.9577285459638415E-4</v>
      </c>
      <c r="G548" s="8">
        <v>2.2281639928698753E-3</v>
      </c>
    </row>
    <row r="549" spans="1:7" x14ac:dyDescent="0.3">
      <c r="A549">
        <v>548</v>
      </c>
      <c r="B549" s="32" t="s">
        <v>18</v>
      </c>
      <c r="C549" s="9" t="s">
        <v>98</v>
      </c>
      <c r="D549" s="89">
        <v>5.0929462694168581</v>
      </c>
      <c r="E549" s="34">
        <v>8</v>
      </c>
      <c r="F549" s="69">
        <v>7.9577285459638415E-4</v>
      </c>
      <c r="G549" s="8">
        <v>2.2281639928698753E-3</v>
      </c>
    </row>
    <row r="550" spans="1:7" x14ac:dyDescent="0.3">
      <c r="A550">
        <v>549</v>
      </c>
      <c r="B550" s="32" t="s">
        <v>18</v>
      </c>
      <c r="C550" s="9" t="s">
        <v>98</v>
      </c>
      <c r="D550" s="89">
        <v>5.0929462694168581</v>
      </c>
      <c r="E550" s="34">
        <v>8</v>
      </c>
      <c r="F550" s="69">
        <v>3.8515406162464984E-3</v>
      </c>
      <c r="G550" s="8">
        <v>1.6176470588235292E-2</v>
      </c>
    </row>
    <row r="551" spans="1:7" x14ac:dyDescent="0.3">
      <c r="A551">
        <v>550</v>
      </c>
      <c r="B551" s="32" t="s">
        <v>18</v>
      </c>
      <c r="C551" s="9" t="s">
        <v>98</v>
      </c>
      <c r="D551" s="89">
        <v>5.0929462694168581</v>
      </c>
      <c r="E551" s="34">
        <v>8</v>
      </c>
      <c r="F551" s="69">
        <v>2.0371785077667433E-3</v>
      </c>
      <c r="G551" s="8">
        <v>8.5561497326203211E-3</v>
      </c>
    </row>
    <row r="552" spans="1:7" x14ac:dyDescent="0.3">
      <c r="A552">
        <v>551</v>
      </c>
      <c r="B552" s="32" t="s">
        <v>18</v>
      </c>
      <c r="C552" s="9" t="s">
        <v>98</v>
      </c>
      <c r="D552" s="89">
        <v>5.0929462694168581</v>
      </c>
      <c r="E552" s="34">
        <v>8</v>
      </c>
      <c r="F552" s="69">
        <v>3.1830914183855366E-3</v>
      </c>
      <c r="G552" s="8">
        <v>1.5597147950089126E-2</v>
      </c>
    </row>
    <row r="553" spans="1:7" x14ac:dyDescent="0.3">
      <c r="A553">
        <v>552</v>
      </c>
      <c r="B553" s="32" t="s">
        <v>18</v>
      </c>
      <c r="C553" s="9" t="s">
        <v>98</v>
      </c>
      <c r="D553" s="89">
        <v>5.0929462694168581</v>
      </c>
      <c r="E553" s="34">
        <v>8</v>
      </c>
      <c r="F553" s="69">
        <v>1.1459129106187928E-3</v>
      </c>
      <c r="G553" s="8">
        <v>4.010695187165775E-3</v>
      </c>
    </row>
    <row r="554" spans="1:7" x14ac:dyDescent="0.3">
      <c r="A554">
        <v>553</v>
      </c>
      <c r="B554" s="32" t="s">
        <v>8</v>
      </c>
      <c r="C554" s="9" t="s">
        <v>66</v>
      </c>
      <c r="D554" s="89">
        <v>9.5492742551566074</v>
      </c>
      <c r="E554" s="34">
        <v>7</v>
      </c>
      <c r="F554" s="69">
        <v>1.1459129106187928E-3</v>
      </c>
      <c r="G554" s="8">
        <v>4.010695187165775E-3</v>
      </c>
    </row>
    <row r="555" spans="1:7" x14ac:dyDescent="0.3">
      <c r="A555">
        <v>554</v>
      </c>
      <c r="B555" s="32" t="s">
        <v>18</v>
      </c>
      <c r="C555" s="9" t="s">
        <v>98</v>
      </c>
      <c r="D555" s="89">
        <v>7.9577285459638398</v>
      </c>
      <c r="E555" s="34">
        <v>3</v>
      </c>
      <c r="F555" s="69">
        <v>1.1459129106187928E-3</v>
      </c>
      <c r="G555" s="8">
        <v>4.010695187165775E-3</v>
      </c>
    </row>
    <row r="556" spans="1:7" x14ac:dyDescent="0.3">
      <c r="A556">
        <v>555</v>
      </c>
      <c r="B556" s="32" t="s">
        <v>18</v>
      </c>
      <c r="C556" s="9" t="s">
        <v>98</v>
      </c>
      <c r="D556" s="89">
        <v>6.3661828367710722</v>
      </c>
      <c r="E556" s="34">
        <v>6</v>
      </c>
      <c r="F556" s="69">
        <v>1.1459129106187928E-3</v>
      </c>
      <c r="G556" s="8">
        <v>4.010695187165775E-3</v>
      </c>
    </row>
    <row r="557" spans="1:7" x14ac:dyDescent="0.3">
      <c r="A557">
        <v>556</v>
      </c>
      <c r="B557" s="32" t="s">
        <v>18</v>
      </c>
      <c r="C557" s="9" t="s">
        <v>98</v>
      </c>
      <c r="D557" s="89">
        <v>6.3661828367710722</v>
      </c>
      <c r="E557" s="34">
        <v>6</v>
      </c>
      <c r="F557" s="69">
        <v>1.1459129106187928E-3</v>
      </c>
      <c r="G557" s="8">
        <v>4.010695187165775E-3</v>
      </c>
    </row>
    <row r="558" spans="1:7" x14ac:dyDescent="0.3">
      <c r="A558">
        <v>557</v>
      </c>
      <c r="B558" s="32" t="s">
        <v>18</v>
      </c>
      <c r="C558" s="9" t="s">
        <v>98</v>
      </c>
      <c r="D558" s="89">
        <v>6.3661828367710722</v>
      </c>
      <c r="E558" s="34">
        <v>6</v>
      </c>
      <c r="F558" s="69">
        <v>1.1459129106187928E-3</v>
      </c>
      <c r="G558" s="8">
        <v>4.010695187165775E-3</v>
      </c>
    </row>
    <row r="559" spans="1:7" x14ac:dyDescent="0.3">
      <c r="A559">
        <v>558</v>
      </c>
      <c r="B559" s="32" t="s">
        <v>18</v>
      </c>
      <c r="C559" s="9" t="s">
        <v>98</v>
      </c>
      <c r="D559" s="89">
        <v>6.3661828367710722</v>
      </c>
      <c r="E559" s="34">
        <v>6</v>
      </c>
      <c r="F559" s="69">
        <v>1.1459129106187928E-3</v>
      </c>
      <c r="G559" s="8">
        <v>4.010695187165775E-3</v>
      </c>
    </row>
    <row r="560" spans="1:7" x14ac:dyDescent="0.3">
      <c r="A560">
        <v>559</v>
      </c>
      <c r="B560" s="32" t="s">
        <v>18</v>
      </c>
      <c r="C560" s="9" t="s">
        <v>98</v>
      </c>
      <c r="D560" s="89">
        <v>6.3661828367710722</v>
      </c>
      <c r="E560" s="34">
        <v>6</v>
      </c>
      <c r="F560" s="69">
        <v>1.1459129106187928E-3</v>
      </c>
      <c r="G560" s="8">
        <v>4.010695187165775E-3</v>
      </c>
    </row>
    <row r="561" spans="1:7" x14ac:dyDescent="0.3">
      <c r="A561">
        <v>560</v>
      </c>
      <c r="B561" s="32" t="s">
        <v>18</v>
      </c>
      <c r="C561" s="9" t="s">
        <v>98</v>
      </c>
      <c r="D561" s="89">
        <v>6.3661828367710722</v>
      </c>
      <c r="E561" s="34">
        <v>6</v>
      </c>
      <c r="F561" s="69">
        <v>1.1459129106187928E-3</v>
      </c>
      <c r="G561" s="8">
        <v>4.010695187165775E-3</v>
      </c>
    </row>
    <row r="562" spans="1:7" x14ac:dyDescent="0.3">
      <c r="A562">
        <v>561</v>
      </c>
      <c r="B562" s="32" t="s">
        <v>18</v>
      </c>
      <c r="C562" s="9" t="s">
        <v>98</v>
      </c>
      <c r="D562" s="89">
        <v>6.3661828367710722</v>
      </c>
      <c r="E562" s="34">
        <v>6</v>
      </c>
      <c r="F562" s="69">
        <v>1.1459129106187928E-3</v>
      </c>
      <c r="G562" s="8">
        <v>4.010695187165775E-3</v>
      </c>
    </row>
    <row r="563" spans="1:7" x14ac:dyDescent="0.3">
      <c r="A563">
        <v>562</v>
      </c>
      <c r="B563" s="32" t="s">
        <v>18</v>
      </c>
      <c r="C563" s="9" t="s">
        <v>98</v>
      </c>
      <c r="D563" s="89">
        <v>6.3661828367710722</v>
      </c>
      <c r="E563" s="34">
        <v>6</v>
      </c>
      <c r="F563" s="69">
        <v>1.1459129106187928E-3</v>
      </c>
      <c r="G563" s="8">
        <v>4.010695187165775E-3</v>
      </c>
    </row>
    <row r="564" spans="1:7" x14ac:dyDescent="0.3">
      <c r="A564">
        <v>563</v>
      </c>
      <c r="B564" s="32" t="s">
        <v>18</v>
      </c>
      <c r="C564" s="9" t="s">
        <v>98</v>
      </c>
      <c r="D564" s="89">
        <v>6.3661828367710722</v>
      </c>
      <c r="E564" s="34">
        <v>6</v>
      </c>
      <c r="F564" s="69">
        <v>1.1459129106187928E-3</v>
      </c>
      <c r="G564" s="8">
        <v>4.010695187165775E-3</v>
      </c>
    </row>
    <row r="565" spans="1:7" x14ac:dyDescent="0.3">
      <c r="A565">
        <v>564</v>
      </c>
      <c r="B565" s="32" t="s">
        <v>18</v>
      </c>
      <c r="C565" s="9" t="s">
        <v>98</v>
      </c>
      <c r="D565" s="89">
        <v>6.3661828367710722</v>
      </c>
      <c r="E565" s="34">
        <v>6</v>
      </c>
      <c r="F565" s="69">
        <v>1.1459129106187928E-3</v>
      </c>
      <c r="G565" s="8">
        <v>4.010695187165775E-3</v>
      </c>
    </row>
    <row r="566" spans="1:7" x14ac:dyDescent="0.3">
      <c r="A566">
        <v>565</v>
      </c>
      <c r="B566" s="32" t="s">
        <v>18</v>
      </c>
      <c r="C566" s="9" t="s">
        <v>98</v>
      </c>
      <c r="D566" s="89">
        <v>6.3661828367710722</v>
      </c>
      <c r="E566" s="34">
        <v>6</v>
      </c>
      <c r="F566" s="69">
        <v>4.9735803412273996E-3</v>
      </c>
      <c r="G566" s="8">
        <v>2.4370543672014258E-2</v>
      </c>
    </row>
    <row r="567" spans="1:7" x14ac:dyDescent="0.3">
      <c r="A567">
        <v>566</v>
      </c>
      <c r="B567" s="32" t="s">
        <v>18</v>
      </c>
      <c r="C567" s="9" t="s">
        <v>98</v>
      </c>
      <c r="D567" s="89">
        <v>6.3661828367710722</v>
      </c>
      <c r="E567" s="34">
        <v>6</v>
      </c>
      <c r="F567" s="69">
        <v>6.2388591800356507E-3</v>
      </c>
      <c r="G567" s="8">
        <v>2.6203208556149726E-2</v>
      </c>
    </row>
    <row r="568" spans="1:7" x14ac:dyDescent="0.3">
      <c r="A568">
        <v>567</v>
      </c>
      <c r="B568" s="32" t="s">
        <v>18</v>
      </c>
      <c r="C568" s="9" t="s">
        <v>98</v>
      </c>
      <c r="D568" s="89">
        <v>6.3661828367710722</v>
      </c>
      <c r="E568" s="34">
        <v>6</v>
      </c>
      <c r="F568" s="69">
        <v>7.1619556913674548E-3</v>
      </c>
      <c r="G568" s="8">
        <v>3.5093582887700529E-2</v>
      </c>
    </row>
    <row r="569" spans="1:7" x14ac:dyDescent="0.3">
      <c r="A569">
        <v>568</v>
      </c>
      <c r="B569" s="32" t="s">
        <v>18</v>
      </c>
      <c r="C569" s="9" t="s">
        <v>98</v>
      </c>
      <c r="D569" s="89">
        <v>6.3661828367710722</v>
      </c>
      <c r="E569" s="34">
        <v>6</v>
      </c>
      <c r="F569" s="69">
        <v>7.1619556913674548E-3</v>
      </c>
      <c r="G569" s="8">
        <v>3.5093582887700529E-2</v>
      </c>
    </row>
    <row r="570" spans="1:7" x14ac:dyDescent="0.3">
      <c r="A570">
        <v>569</v>
      </c>
      <c r="B570" s="32" t="s">
        <v>18</v>
      </c>
      <c r="C570" s="9" t="s">
        <v>98</v>
      </c>
      <c r="D570" s="89">
        <v>6.3661828367710722</v>
      </c>
      <c r="E570" s="34">
        <v>6</v>
      </c>
      <c r="F570" s="69">
        <v>7.9577285459638415E-4</v>
      </c>
      <c r="G570" s="8">
        <v>2.2281639928698753E-3</v>
      </c>
    </row>
    <row r="571" spans="1:7" x14ac:dyDescent="0.3">
      <c r="A571">
        <v>570</v>
      </c>
      <c r="B571" s="32" t="s">
        <v>18</v>
      </c>
      <c r="C571" s="9" t="s">
        <v>98</v>
      </c>
      <c r="D571" s="89">
        <v>6.3661828367710722</v>
      </c>
      <c r="E571" s="34">
        <v>6</v>
      </c>
      <c r="F571" s="69">
        <v>9.6288515406162459E-4</v>
      </c>
      <c r="G571" s="8">
        <v>2.6960784313725485E-3</v>
      </c>
    </row>
    <row r="572" spans="1:7" x14ac:dyDescent="0.3">
      <c r="A572">
        <v>571</v>
      </c>
      <c r="B572" s="32" t="s">
        <v>18</v>
      </c>
      <c r="C572" s="9" t="s">
        <v>98</v>
      </c>
      <c r="D572" s="89">
        <v>6.3661828367710722</v>
      </c>
      <c r="E572" s="34">
        <v>6</v>
      </c>
      <c r="F572" s="69">
        <v>1.1459129106187928E-3</v>
      </c>
      <c r="G572" s="8">
        <v>3.20855614973262E-3</v>
      </c>
    </row>
    <row r="573" spans="1:7" x14ac:dyDescent="0.3">
      <c r="A573">
        <v>572</v>
      </c>
      <c r="B573" s="32" t="s">
        <v>18</v>
      </c>
      <c r="C573" s="9" t="s">
        <v>98</v>
      </c>
      <c r="D573" s="89">
        <v>6.3661828367710722</v>
      </c>
      <c r="E573" s="34">
        <v>6</v>
      </c>
      <c r="F573" s="69">
        <v>1.5597147950089127E-3</v>
      </c>
      <c r="G573" s="8">
        <v>4.3672014260249543E-3</v>
      </c>
    </row>
    <row r="574" spans="1:7" x14ac:dyDescent="0.3">
      <c r="A574">
        <v>573</v>
      </c>
      <c r="B574" s="32" t="s">
        <v>18</v>
      </c>
      <c r="C574" s="9" t="s">
        <v>98</v>
      </c>
      <c r="D574" s="89">
        <v>6.3661828367710722</v>
      </c>
      <c r="E574" s="34">
        <v>6</v>
      </c>
      <c r="F574" s="69">
        <v>1.1459129106187928E-3</v>
      </c>
      <c r="G574" s="8">
        <v>3.20855614973262E-3</v>
      </c>
    </row>
    <row r="575" spans="1:7" x14ac:dyDescent="0.3">
      <c r="A575">
        <v>574</v>
      </c>
      <c r="B575" s="32" t="s">
        <v>18</v>
      </c>
      <c r="C575" s="9" t="s">
        <v>98</v>
      </c>
      <c r="D575" s="89">
        <v>6.3661828367710722</v>
      </c>
      <c r="E575" s="34">
        <v>6</v>
      </c>
      <c r="F575" s="69">
        <v>2.5783040488922848E-3</v>
      </c>
      <c r="G575" s="8">
        <v>1.0828877005347593E-2</v>
      </c>
    </row>
    <row r="576" spans="1:7" x14ac:dyDescent="0.3">
      <c r="A576">
        <v>575</v>
      </c>
      <c r="B576" s="32" t="s">
        <v>18</v>
      </c>
      <c r="C576" s="9" t="s">
        <v>98</v>
      </c>
      <c r="D576" s="89">
        <v>6.3661828367710722</v>
      </c>
      <c r="E576" s="34">
        <v>6</v>
      </c>
      <c r="F576" s="69">
        <v>1.5597147950089127E-3</v>
      </c>
      <c r="G576" s="8">
        <v>4.3672014260249543E-3</v>
      </c>
    </row>
    <row r="577" spans="1:7" x14ac:dyDescent="0.3">
      <c r="A577">
        <v>576</v>
      </c>
      <c r="B577" s="32" t="s">
        <v>18</v>
      </c>
      <c r="C577" s="9" t="s">
        <v>98</v>
      </c>
      <c r="D577" s="89">
        <v>3.8197097020626432</v>
      </c>
      <c r="E577" s="34">
        <v>2</v>
      </c>
      <c r="F577" s="69">
        <v>7.9577285459638415E-4</v>
      </c>
      <c r="G577" s="8">
        <v>2.2281639928698753E-3</v>
      </c>
    </row>
    <row r="578" spans="1:7" x14ac:dyDescent="0.3">
      <c r="A578">
        <v>577</v>
      </c>
      <c r="B578" s="32" t="s">
        <v>18</v>
      </c>
      <c r="C578" s="9" t="s">
        <v>98</v>
      </c>
      <c r="D578" s="89">
        <v>6.0478736949325187</v>
      </c>
      <c r="E578" s="34">
        <v>3.5</v>
      </c>
      <c r="F578" s="69">
        <v>7.9577285459638415E-4</v>
      </c>
      <c r="G578" s="8">
        <v>2.2281639928698753E-3</v>
      </c>
    </row>
    <row r="579" spans="1:7" x14ac:dyDescent="0.3">
      <c r="A579">
        <v>578</v>
      </c>
      <c r="B579" s="32" t="s">
        <v>18</v>
      </c>
      <c r="C579" s="9" t="s">
        <v>98</v>
      </c>
      <c r="D579" s="89">
        <v>5.7295645530939652</v>
      </c>
      <c r="E579" s="34">
        <v>2</v>
      </c>
      <c r="F579" s="69">
        <v>7.9577285459638415E-4</v>
      </c>
      <c r="G579" s="8">
        <v>2.2281639928698753E-3</v>
      </c>
    </row>
    <row r="580" spans="1:7" x14ac:dyDescent="0.3">
      <c r="A580">
        <v>579</v>
      </c>
      <c r="B580" s="32" t="s">
        <v>18</v>
      </c>
      <c r="C580" s="9" t="s">
        <v>98</v>
      </c>
      <c r="D580" s="89">
        <v>7.0028011204481793</v>
      </c>
      <c r="E580" s="34">
        <v>3</v>
      </c>
      <c r="F580" s="69">
        <v>7.9577285459638415E-4</v>
      </c>
      <c r="G580" s="8">
        <v>2.2281639928698753E-3</v>
      </c>
    </row>
    <row r="581" spans="1:7" x14ac:dyDescent="0.3">
      <c r="A581">
        <v>580</v>
      </c>
      <c r="B581" s="32" t="s">
        <v>18</v>
      </c>
      <c r="C581" s="9" t="s">
        <v>98</v>
      </c>
      <c r="D581" s="89">
        <v>3.8197097020626432</v>
      </c>
      <c r="E581" s="34">
        <v>2</v>
      </c>
      <c r="F581" s="69">
        <v>7.9577285459638415E-4</v>
      </c>
      <c r="G581" s="8">
        <v>2.2281639928698753E-3</v>
      </c>
    </row>
    <row r="582" spans="1:7" x14ac:dyDescent="0.3">
      <c r="A582">
        <v>581</v>
      </c>
      <c r="B582" s="32" t="s">
        <v>8</v>
      </c>
      <c r="C582" s="9" t="s">
        <v>66</v>
      </c>
      <c r="D582" s="89">
        <v>9.5492742551566074</v>
      </c>
      <c r="E582" s="34">
        <v>8</v>
      </c>
      <c r="F582" s="69">
        <v>7.9577285459638415E-4</v>
      </c>
      <c r="G582" s="8">
        <v>2.2281639928698753E-3</v>
      </c>
    </row>
    <row r="583" spans="1:7" x14ac:dyDescent="0.3">
      <c r="A583">
        <v>582</v>
      </c>
      <c r="B583" s="32" t="s">
        <v>18</v>
      </c>
      <c r="C583" s="9" t="s">
        <v>98</v>
      </c>
      <c r="D583" s="89">
        <v>8.5943468296409478</v>
      </c>
      <c r="E583" s="34">
        <v>3</v>
      </c>
      <c r="F583" s="69">
        <v>7.9577285459638415E-4</v>
      </c>
      <c r="G583" s="8">
        <v>2.2281639928698753E-3</v>
      </c>
    </row>
    <row r="584" spans="1:7" x14ac:dyDescent="0.3">
      <c r="A584">
        <v>583</v>
      </c>
      <c r="B584" s="32" t="s">
        <v>18</v>
      </c>
      <c r="C584" s="9" t="s">
        <v>98</v>
      </c>
      <c r="D584" s="89">
        <v>3.8197097020626432</v>
      </c>
      <c r="E584" s="34">
        <v>5</v>
      </c>
      <c r="F584" s="69">
        <v>7.9577285459638415E-4</v>
      </c>
      <c r="G584" s="8">
        <v>2.2281639928698753E-3</v>
      </c>
    </row>
    <row r="585" spans="1:7" x14ac:dyDescent="0.3">
      <c r="A585">
        <v>584</v>
      </c>
      <c r="B585" s="32" t="s">
        <v>18</v>
      </c>
      <c r="C585" s="9" t="s">
        <v>98</v>
      </c>
      <c r="D585" s="89">
        <v>4.4563279857397502</v>
      </c>
      <c r="E585" s="34">
        <v>2</v>
      </c>
      <c r="F585" s="69">
        <v>7.9577285459638415E-4</v>
      </c>
      <c r="G585" s="8">
        <v>2.2281639928698753E-3</v>
      </c>
    </row>
    <row r="586" spans="1:7" x14ac:dyDescent="0.3">
      <c r="A586">
        <v>585</v>
      </c>
      <c r="B586" s="32" t="s">
        <v>18</v>
      </c>
      <c r="C586" s="9" t="s">
        <v>98</v>
      </c>
      <c r="D586" s="89">
        <v>6.3661828367710722</v>
      </c>
      <c r="E586" s="34">
        <v>6</v>
      </c>
      <c r="F586" s="69">
        <v>7.9577285459638415E-4</v>
      </c>
      <c r="G586" s="8">
        <v>2.2281639928698753E-3</v>
      </c>
    </row>
    <row r="587" spans="1:7" x14ac:dyDescent="0.3">
      <c r="A587">
        <v>586</v>
      </c>
      <c r="B587" s="32" t="s">
        <v>18</v>
      </c>
      <c r="C587" s="9" t="s">
        <v>98</v>
      </c>
      <c r="D587" s="89">
        <v>3.1830914183855361</v>
      </c>
      <c r="E587" s="34">
        <v>4</v>
      </c>
      <c r="F587" s="69">
        <v>7.9577285459638415E-4</v>
      </c>
      <c r="G587" s="8">
        <v>2.2281639928698753E-3</v>
      </c>
    </row>
    <row r="588" spans="1:7" x14ac:dyDescent="0.3">
      <c r="A588">
        <v>587</v>
      </c>
      <c r="B588" s="32" t="s">
        <v>18</v>
      </c>
      <c r="C588" s="9" t="s">
        <v>98</v>
      </c>
      <c r="D588" s="89">
        <v>3.1830914183855361</v>
      </c>
      <c r="E588" s="34">
        <v>4</v>
      </c>
      <c r="F588" s="69">
        <v>1.1459129106187928E-3</v>
      </c>
      <c r="G588" s="8">
        <v>4.010695187165775E-3</v>
      </c>
    </row>
    <row r="589" spans="1:7" x14ac:dyDescent="0.3">
      <c r="A589">
        <v>588</v>
      </c>
      <c r="B589" s="32" t="s">
        <v>18</v>
      </c>
      <c r="C589" s="9" t="s">
        <v>98</v>
      </c>
      <c r="D589" s="89">
        <v>3.8197097020626432</v>
      </c>
      <c r="E589" s="34">
        <v>5</v>
      </c>
      <c r="F589" s="69">
        <v>1.7904889228418637E-3</v>
      </c>
      <c r="G589" s="8">
        <v>8.7733957219251323E-3</v>
      </c>
    </row>
    <row r="590" spans="1:7" x14ac:dyDescent="0.3">
      <c r="A590">
        <v>589</v>
      </c>
      <c r="B590" s="32" t="s">
        <v>18</v>
      </c>
      <c r="C590" s="9" t="s">
        <v>98</v>
      </c>
      <c r="D590" s="89">
        <v>3.8197097020626432</v>
      </c>
      <c r="E590" s="34">
        <v>5</v>
      </c>
      <c r="F590" s="69">
        <v>1.1459129106187928E-3</v>
      </c>
      <c r="G590" s="8">
        <v>3.20855614973262E-3</v>
      </c>
    </row>
    <row r="591" spans="1:7" x14ac:dyDescent="0.3">
      <c r="A591">
        <v>590</v>
      </c>
      <c r="B591" s="32" t="s">
        <v>18</v>
      </c>
      <c r="C591" s="9" t="s">
        <v>98</v>
      </c>
      <c r="D591" s="89">
        <v>5.0929462694168581</v>
      </c>
      <c r="E591" s="34">
        <v>2.5</v>
      </c>
      <c r="F591" s="69">
        <v>7.1619556913674548E-3</v>
      </c>
      <c r="G591" s="8">
        <v>2.5066844919786092E-2</v>
      </c>
    </row>
    <row r="592" spans="1:7" x14ac:dyDescent="0.3">
      <c r="A592">
        <v>591</v>
      </c>
      <c r="B592" s="32" t="s">
        <v>18</v>
      </c>
      <c r="C592" s="9" t="s">
        <v>98</v>
      </c>
      <c r="D592" s="89">
        <v>5.0929462694168581</v>
      </c>
      <c r="E592" s="34">
        <v>5</v>
      </c>
      <c r="F592" s="69">
        <v>7.9577285459638415E-4</v>
      </c>
      <c r="G592" s="8">
        <v>2.785204991087344E-3</v>
      </c>
    </row>
    <row r="593" spans="1:7" x14ac:dyDescent="0.3">
      <c r="A593">
        <v>592</v>
      </c>
      <c r="B593" s="32" t="s">
        <v>18</v>
      </c>
      <c r="C593" s="9" t="s">
        <v>98</v>
      </c>
      <c r="D593" s="89">
        <v>3.1830914183855361</v>
      </c>
      <c r="E593" s="34">
        <v>5</v>
      </c>
      <c r="F593" s="69">
        <v>7.9577285459638415E-4</v>
      </c>
      <c r="G593" s="8">
        <v>2.785204991087344E-3</v>
      </c>
    </row>
    <row r="594" spans="1:7" x14ac:dyDescent="0.3">
      <c r="A594">
        <v>593</v>
      </c>
      <c r="B594" s="32" t="s">
        <v>18</v>
      </c>
      <c r="C594" s="9" t="s">
        <v>98</v>
      </c>
      <c r="D594" s="89">
        <v>3.1830914183855361</v>
      </c>
      <c r="E594" s="34">
        <v>4</v>
      </c>
      <c r="F594" s="69">
        <v>7.9577285459638415E-4</v>
      </c>
      <c r="G594" s="8">
        <v>2.785204991087344E-3</v>
      </c>
    </row>
    <row r="595" spans="1:7" x14ac:dyDescent="0.3">
      <c r="A595">
        <v>594</v>
      </c>
      <c r="B595" s="32" t="s">
        <v>18</v>
      </c>
      <c r="C595" s="9" t="s">
        <v>98</v>
      </c>
      <c r="D595" s="89">
        <v>3.1830914183855361</v>
      </c>
      <c r="E595" s="34">
        <v>4</v>
      </c>
      <c r="F595" s="69">
        <v>7.9577285459638415E-4</v>
      </c>
      <c r="G595" s="8">
        <v>2.785204991087344E-3</v>
      </c>
    </row>
    <row r="596" spans="1:7" x14ac:dyDescent="0.3">
      <c r="A596">
        <v>595</v>
      </c>
      <c r="B596" s="32" t="s">
        <v>18</v>
      </c>
      <c r="C596" s="9" t="s">
        <v>98</v>
      </c>
      <c r="D596" s="89">
        <v>5.0929462694168581</v>
      </c>
      <c r="E596" s="34">
        <v>6</v>
      </c>
      <c r="F596" s="69">
        <v>7.9577285459638415E-4</v>
      </c>
      <c r="G596" s="8">
        <v>2.785204991087344E-3</v>
      </c>
    </row>
    <row r="597" spans="1:7" x14ac:dyDescent="0.3">
      <c r="A597">
        <v>596</v>
      </c>
      <c r="B597" s="32" t="s">
        <v>18</v>
      </c>
      <c r="C597" s="9" t="s">
        <v>98</v>
      </c>
      <c r="D597" s="89">
        <v>4.1380188439011967</v>
      </c>
      <c r="E597" s="34">
        <v>2.5</v>
      </c>
      <c r="F597" s="69">
        <v>7.9577285459638415E-4</v>
      </c>
      <c r="G597" s="8">
        <v>2.785204991087344E-3</v>
      </c>
    </row>
    <row r="598" spans="1:7" x14ac:dyDescent="0.3">
      <c r="A598">
        <v>597</v>
      </c>
      <c r="B598" s="32" t="s">
        <v>18</v>
      </c>
      <c r="C598" s="9" t="s">
        <v>98</v>
      </c>
      <c r="D598" s="89">
        <v>5.0929462694168581</v>
      </c>
      <c r="E598" s="34">
        <v>4</v>
      </c>
      <c r="F598" s="69">
        <v>1.1459129106187928E-3</v>
      </c>
      <c r="G598" s="8">
        <v>4.010695187165775E-3</v>
      </c>
    </row>
    <row r="599" spans="1:7" x14ac:dyDescent="0.3">
      <c r="A599">
        <v>598</v>
      </c>
      <c r="B599" s="32" t="s">
        <v>18</v>
      </c>
      <c r="C599" s="9" t="s">
        <v>98</v>
      </c>
      <c r="D599" s="89">
        <v>3.8197097020626432</v>
      </c>
      <c r="E599" s="34">
        <v>5</v>
      </c>
      <c r="F599" s="69">
        <v>2.5783040488922848E-3</v>
      </c>
      <c r="G599" s="8">
        <v>1.2633689839572193E-2</v>
      </c>
    </row>
    <row r="600" spans="1:7" x14ac:dyDescent="0.3">
      <c r="A600">
        <v>599</v>
      </c>
      <c r="B600" s="32" t="s">
        <v>18</v>
      </c>
      <c r="C600" s="9" t="s">
        <v>98</v>
      </c>
      <c r="D600" s="89">
        <v>6.3661828367710722</v>
      </c>
      <c r="E600" s="34">
        <v>6</v>
      </c>
      <c r="F600" s="69">
        <v>2.0371785077667433E-3</v>
      </c>
      <c r="G600" s="8">
        <v>9.9821746880570418E-3</v>
      </c>
    </row>
    <row r="601" spans="1:7" x14ac:dyDescent="0.3">
      <c r="A601">
        <v>600</v>
      </c>
      <c r="B601" s="32" t="s">
        <v>18</v>
      </c>
      <c r="C601" s="9" t="s">
        <v>98</v>
      </c>
      <c r="D601" s="89">
        <v>3.8197097020626432</v>
      </c>
      <c r="E601" s="34">
        <v>3</v>
      </c>
      <c r="F601" s="69">
        <v>3.1830914183855366E-3</v>
      </c>
      <c r="G601" s="8">
        <v>1.3368983957219249E-2</v>
      </c>
    </row>
    <row r="602" spans="1:7" x14ac:dyDescent="0.3">
      <c r="A602">
        <v>601</v>
      </c>
      <c r="B602" s="32" t="s">
        <v>18</v>
      </c>
      <c r="C602" s="9" t="s">
        <v>98</v>
      </c>
      <c r="D602" s="89">
        <v>9.5492742551566074</v>
      </c>
      <c r="E602" s="34">
        <v>8</v>
      </c>
      <c r="F602" s="69">
        <v>1.1459129106187928E-3</v>
      </c>
      <c r="G602" s="8">
        <v>4.010695187165775E-3</v>
      </c>
    </row>
    <row r="603" spans="1:7" x14ac:dyDescent="0.3">
      <c r="A603">
        <v>602</v>
      </c>
      <c r="B603" s="32" t="s">
        <v>18</v>
      </c>
      <c r="C603" s="9" t="s">
        <v>98</v>
      </c>
      <c r="D603" s="89">
        <v>3.1830914183855361</v>
      </c>
      <c r="E603" s="34">
        <v>4</v>
      </c>
      <c r="F603" s="69">
        <v>1.1459129106187928E-3</v>
      </c>
      <c r="G603" s="8">
        <v>4.010695187165775E-3</v>
      </c>
    </row>
    <row r="604" spans="1:7" x14ac:dyDescent="0.3">
      <c r="A604">
        <v>603</v>
      </c>
      <c r="B604" s="32" t="s">
        <v>18</v>
      </c>
      <c r="C604" s="9" t="s">
        <v>98</v>
      </c>
      <c r="D604" s="89">
        <v>3.8197097020626432</v>
      </c>
      <c r="E604" s="34">
        <v>5</v>
      </c>
      <c r="F604" s="69">
        <v>1.1459129106187928E-3</v>
      </c>
      <c r="G604" s="8">
        <v>4.010695187165775E-3</v>
      </c>
    </row>
    <row r="605" spans="1:7" x14ac:dyDescent="0.3">
      <c r="A605">
        <v>604</v>
      </c>
      <c r="B605" s="32" t="s">
        <v>18</v>
      </c>
      <c r="C605" s="9" t="s">
        <v>98</v>
      </c>
      <c r="D605" s="89">
        <v>6.3661828367710722</v>
      </c>
      <c r="E605" s="34">
        <v>7</v>
      </c>
      <c r="F605" s="69">
        <v>1.1459129106187928E-3</v>
      </c>
      <c r="G605" s="8">
        <v>4.010695187165775E-3</v>
      </c>
    </row>
    <row r="606" spans="1:7" x14ac:dyDescent="0.3">
      <c r="A606">
        <v>605</v>
      </c>
      <c r="B606" s="32" t="s">
        <v>18</v>
      </c>
      <c r="C606" s="9" t="s">
        <v>98</v>
      </c>
      <c r="D606" s="89">
        <v>7.0028011204481793</v>
      </c>
      <c r="E606" s="34">
        <v>8</v>
      </c>
      <c r="F606" s="69">
        <v>1.1459129106187928E-3</v>
      </c>
      <c r="G606" s="8">
        <v>4.010695187165775E-3</v>
      </c>
    </row>
    <row r="607" spans="1:7" x14ac:dyDescent="0.3">
      <c r="A607">
        <v>606</v>
      </c>
      <c r="B607" s="32" t="s">
        <v>18</v>
      </c>
      <c r="C607" s="9" t="s">
        <v>98</v>
      </c>
      <c r="D607" s="89">
        <v>3.8197097020626432</v>
      </c>
      <c r="E607" s="34">
        <v>2</v>
      </c>
      <c r="F607" s="69">
        <v>1.1459129106187928E-3</v>
      </c>
      <c r="G607" s="8">
        <v>4.010695187165775E-3</v>
      </c>
    </row>
    <row r="608" spans="1:7" x14ac:dyDescent="0.3">
      <c r="A608">
        <v>607</v>
      </c>
      <c r="B608" s="32" t="s">
        <v>8</v>
      </c>
      <c r="C608" s="9" t="s">
        <v>66</v>
      </c>
      <c r="D608" s="89">
        <v>5.7295645530939652</v>
      </c>
      <c r="E608" s="34">
        <v>6</v>
      </c>
      <c r="F608" s="69">
        <v>1.1459129106187928E-3</v>
      </c>
      <c r="G608" s="8">
        <v>4.010695187165775E-3</v>
      </c>
    </row>
    <row r="609" spans="1:7" x14ac:dyDescent="0.3">
      <c r="A609">
        <v>608</v>
      </c>
      <c r="B609" s="32" t="s">
        <v>18</v>
      </c>
      <c r="C609" s="9" t="s">
        <v>98</v>
      </c>
      <c r="D609" s="89">
        <v>4.7746371275783037</v>
      </c>
      <c r="E609" s="34">
        <v>3</v>
      </c>
      <c r="F609" s="69">
        <v>1.1459129106187928E-3</v>
      </c>
      <c r="G609" s="8">
        <v>4.010695187165775E-3</v>
      </c>
    </row>
    <row r="610" spans="1:7" x14ac:dyDescent="0.3">
      <c r="A610">
        <v>609</v>
      </c>
      <c r="B610" s="32" t="s">
        <v>18</v>
      </c>
      <c r="C610" s="9" t="s">
        <v>98</v>
      </c>
      <c r="D610" s="89">
        <v>4.7746371275783037</v>
      </c>
      <c r="E610" s="34">
        <v>7</v>
      </c>
      <c r="F610" s="69">
        <v>1.1459129106187928E-3</v>
      </c>
      <c r="G610" s="8">
        <v>4.010695187165775E-3</v>
      </c>
    </row>
    <row r="611" spans="1:7" x14ac:dyDescent="0.3">
      <c r="A611">
        <v>610</v>
      </c>
      <c r="B611" s="32" t="s">
        <v>18</v>
      </c>
      <c r="C611" s="9" t="s">
        <v>98</v>
      </c>
      <c r="D611" s="89">
        <v>4.1380188439011967</v>
      </c>
      <c r="E611" s="34">
        <v>6</v>
      </c>
      <c r="F611" s="69">
        <v>1.1459129106187928E-3</v>
      </c>
      <c r="G611" s="8">
        <v>4.010695187165775E-3</v>
      </c>
    </row>
    <row r="612" spans="1:7" x14ac:dyDescent="0.3">
      <c r="A612">
        <v>611</v>
      </c>
      <c r="B612" s="32" t="s">
        <v>18</v>
      </c>
      <c r="C612" s="9" t="s">
        <v>98</v>
      </c>
      <c r="D612" s="89">
        <v>6.3661828367710722</v>
      </c>
      <c r="E612" s="34">
        <v>7</v>
      </c>
      <c r="F612" s="69">
        <v>1.1459129106187928E-3</v>
      </c>
      <c r="G612" s="8">
        <v>4.010695187165775E-3</v>
      </c>
    </row>
    <row r="613" spans="1:7" x14ac:dyDescent="0.3">
      <c r="A613">
        <v>612</v>
      </c>
      <c r="B613" s="32" t="s">
        <v>18</v>
      </c>
      <c r="C613" s="9" t="s">
        <v>98</v>
      </c>
      <c r="D613" s="89">
        <v>4.4563279857397502</v>
      </c>
      <c r="E613" s="34">
        <v>7</v>
      </c>
      <c r="F613" s="69">
        <v>1.1459129106187928E-3</v>
      </c>
      <c r="G613" s="8">
        <v>4.010695187165775E-3</v>
      </c>
    </row>
    <row r="614" spans="1:7" x14ac:dyDescent="0.3">
      <c r="A614">
        <v>613</v>
      </c>
      <c r="B614" s="32" t="s">
        <v>18</v>
      </c>
      <c r="C614" s="9" t="s">
        <v>98</v>
      </c>
      <c r="D614" s="89">
        <v>4.7746371275783037</v>
      </c>
      <c r="E614" s="34">
        <v>2</v>
      </c>
      <c r="F614" s="69">
        <v>1.1459129106187928E-3</v>
      </c>
      <c r="G614" s="8">
        <v>4.010695187165775E-3</v>
      </c>
    </row>
    <row r="615" spans="1:7" x14ac:dyDescent="0.3">
      <c r="A615">
        <v>614</v>
      </c>
      <c r="B615" s="32" t="s">
        <v>18</v>
      </c>
      <c r="C615" s="9" t="s">
        <v>98</v>
      </c>
      <c r="D615" s="89">
        <v>4.4563279857397502</v>
      </c>
      <c r="E615" s="34">
        <v>6</v>
      </c>
      <c r="F615" s="69">
        <v>7.1619556913674548E-3</v>
      </c>
      <c r="G615" s="8">
        <v>3.0080213903743314E-2</v>
      </c>
    </row>
    <row r="616" spans="1:7" x14ac:dyDescent="0.3">
      <c r="A616">
        <v>615</v>
      </c>
      <c r="B616" s="32" t="s">
        <v>8</v>
      </c>
      <c r="C616" s="9" t="s">
        <v>66</v>
      </c>
      <c r="D616" s="89">
        <v>7.3211102622867328</v>
      </c>
      <c r="E616" s="34">
        <v>6</v>
      </c>
      <c r="F616" s="69">
        <v>1.1459129106187928E-3</v>
      </c>
      <c r="G616" s="8">
        <v>4.010695187165775E-3</v>
      </c>
    </row>
    <row r="617" spans="1:7" x14ac:dyDescent="0.3">
      <c r="A617">
        <v>616</v>
      </c>
      <c r="B617" s="32" t="s">
        <v>18</v>
      </c>
      <c r="C617" s="9" t="s">
        <v>98</v>
      </c>
      <c r="D617" s="89">
        <v>7.0028011204481793</v>
      </c>
      <c r="E617" s="34">
        <v>8</v>
      </c>
      <c r="F617" s="69">
        <v>1.5597147950089127E-3</v>
      </c>
      <c r="G617" s="8">
        <v>6.5508021390374314E-3</v>
      </c>
    </row>
    <row r="618" spans="1:7" x14ac:dyDescent="0.3">
      <c r="A618">
        <v>617</v>
      </c>
      <c r="B618" s="32" t="s">
        <v>18</v>
      </c>
      <c r="C618" s="9" t="s">
        <v>98</v>
      </c>
      <c r="D618" s="89">
        <v>3.8197097020626432</v>
      </c>
      <c r="E618" s="34">
        <v>4</v>
      </c>
      <c r="F618" s="69">
        <v>1.5597147950089127E-3</v>
      </c>
      <c r="G618" s="8">
        <v>6.5508021390374314E-3</v>
      </c>
    </row>
    <row r="619" spans="1:7" x14ac:dyDescent="0.3">
      <c r="A619">
        <v>618</v>
      </c>
      <c r="B619" s="32" t="s">
        <v>18</v>
      </c>
      <c r="C619" s="9" t="s">
        <v>98</v>
      </c>
      <c r="D619" s="89">
        <v>3.1830914183855361</v>
      </c>
      <c r="E619" s="34">
        <v>4</v>
      </c>
      <c r="F619" s="69">
        <v>1.5597147950089127E-3</v>
      </c>
      <c r="G619" s="8">
        <v>6.5508021390374314E-3</v>
      </c>
    </row>
    <row r="620" spans="1:7" x14ac:dyDescent="0.3">
      <c r="A620">
        <v>619</v>
      </c>
      <c r="B620" s="32" t="s">
        <v>18</v>
      </c>
      <c r="C620" s="9" t="s">
        <v>98</v>
      </c>
      <c r="D620" s="89">
        <v>3.8197097020626432</v>
      </c>
      <c r="E620" s="34">
        <v>4</v>
      </c>
      <c r="F620" s="69">
        <v>1.5597147950089127E-3</v>
      </c>
      <c r="G620" s="8">
        <v>6.5508021390374314E-3</v>
      </c>
    </row>
    <row r="621" spans="1:7" x14ac:dyDescent="0.3">
      <c r="A621">
        <v>620</v>
      </c>
      <c r="B621" s="32" t="s">
        <v>18</v>
      </c>
      <c r="C621" s="9" t="s">
        <v>98</v>
      </c>
      <c r="D621" s="89">
        <v>5.0929462694168581</v>
      </c>
      <c r="E621" s="34">
        <v>6</v>
      </c>
      <c r="F621" s="69">
        <v>1.5597147950089127E-3</v>
      </c>
      <c r="G621" s="8">
        <v>6.5508021390374314E-3</v>
      </c>
    </row>
    <row r="622" spans="1:7" x14ac:dyDescent="0.3">
      <c r="A622">
        <v>621</v>
      </c>
      <c r="B622" s="32" t="s">
        <v>18</v>
      </c>
      <c r="C622" s="9" t="s">
        <v>98</v>
      </c>
      <c r="D622" s="89">
        <v>5.0929462694168581</v>
      </c>
      <c r="E622" s="34">
        <v>6</v>
      </c>
      <c r="F622" s="69">
        <v>1.5597147950089127E-3</v>
      </c>
      <c r="G622" s="8">
        <v>6.5508021390374314E-3</v>
      </c>
    </row>
    <row r="623" spans="1:7" x14ac:dyDescent="0.3">
      <c r="A623">
        <v>622</v>
      </c>
      <c r="B623" s="32" t="s">
        <v>18</v>
      </c>
      <c r="C623" s="9" t="s">
        <v>98</v>
      </c>
      <c r="D623" s="89">
        <v>5.4112554112554117</v>
      </c>
      <c r="E623" s="34">
        <v>6.5</v>
      </c>
      <c r="F623" s="69">
        <v>1.5597147950089127E-3</v>
      </c>
      <c r="G623" s="8">
        <v>6.5508021390374314E-3</v>
      </c>
    </row>
    <row r="624" spans="1:7" x14ac:dyDescent="0.3">
      <c r="A624">
        <v>623</v>
      </c>
      <c r="B624" s="32" t="s">
        <v>18</v>
      </c>
      <c r="C624" s="9" t="s">
        <v>98</v>
      </c>
      <c r="D624" s="89">
        <v>5.4112554112554117</v>
      </c>
      <c r="E624" s="34">
        <v>5</v>
      </c>
      <c r="F624" s="69">
        <v>1.5597147950089127E-3</v>
      </c>
      <c r="G624" s="8">
        <v>6.5508021390374314E-3</v>
      </c>
    </row>
    <row r="625" spans="1:7" x14ac:dyDescent="0.3">
      <c r="A625">
        <v>624</v>
      </c>
      <c r="B625" s="32" t="s">
        <v>18</v>
      </c>
      <c r="C625" s="9" t="s">
        <v>98</v>
      </c>
      <c r="D625" s="89">
        <v>5.0929462694168581</v>
      </c>
      <c r="E625" s="34">
        <v>6</v>
      </c>
      <c r="F625" s="69">
        <v>1.5597147950089127E-3</v>
      </c>
      <c r="G625" s="8">
        <v>6.5508021390374314E-3</v>
      </c>
    </row>
    <row r="626" spans="1:7" x14ac:dyDescent="0.3">
      <c r="A626">
        <v>625</v>
      </c>
      <c r="B626" s="32" t="s">
        <v>18</v>
      </c>
      <c r="C626" s="9" t="s">
        <v>98</v>
      </c>
      <c r="D626" s="89">
        <v>4.4563279857397502</v>
      </c>
      <c r="E626" s="34">
        <v>6</v>
      </c>
      <c r="F626" s="69">
        <v>1.5597147950089127E-3</v>
      </c>
      <c r="G626" s="8">
        <v>6.5508021390374314E-3</v>
      </c>
    </row>
    <row r="627" spans="1:7" x14ac:dyDescent="0.3">
      <c r="A627">
        <v>626</v>
      </c>
      <c r="B627" s="32" t="s">
        <v>18</v>
      </c>
      <c r="C627" s="9" t="s">
        <v>98</v>
      </c>
      <c r="D627" s="89">
        <v>4.4563279857397502</v>
      </c>
      <c r="E627" s="34">
        <v>8</v>
      </c>
      <c r="F627" s="69">
        <v>1.5597147950089127E-3</v>
      </c>
      <c r="G627" s="8">
        <v>6.5508021390374314E-3</v>
      </c>
    </row>
    <row r="628" spans="1:7" x14ac:dyDescent="0.3">
      <c r="A628">
        <v>627</v>
      </c>
      <c r="B628" s="32" t="s">
        <v>18</v>
      </c>
      <c r="C628" s="9" t="s">
        <v>98</v>
      </c>
      <c r="D628" s="89">
        <v>3.8197097020626432</v>
      </c>
      <c r="E628" s="34">
        <v>8</v>
      </c>
      <c r="F628" s="69">
        <v>1.5597147950089127E-3</v>
      </c>
      <c r="G628" s="8">
        <v>6.5508021390374314E-3</v>
      </c>
    </row>
    <row r="629" spans="1:7" x14ac:dyDescent="0.3">
      <c r="A629">
        <v>628</v>
      </c>
      <c r="B629" s="32" t="s">
        <v>8</v>
      </c>
      <c r="C629" s="9" t="s">
        <v>66</v>
      </c>
      <c r="D629" s="89">
        <v>9.5492742551566074</v>
      </c>
      <c r="E629" s="34">
        <v>6</v>
      </c>
      <c r="F629" s="69">
        <v>1.5597147950089127E-3</v>
      </c>
      <c r="G629" s="8">
        <v>6.5508021390374314E-3</v>
      </c>
    </row>
    <row r="630" spans="1:7" x14ac:dyDescent="0.3">
      <c r="A630">
        <v>629</v>
      </c>
      <c r="B630" s="32" t="s">
        <v>18</v>
      </c>
      <c r="C630" s="9" t="s">
        <v>98</v>
      </c>
      <c r="D630" s="89">
        <v>4.4563279857397502</v>
      </c>
      <c r="E630" s="34">
        <v>5</v>
      </c>
      <c r="F630" s="69">
        <v>1.5597147950089127E-3</v>
      </c>
      <c r="G630" s="8">
        <v>6.5508021390374314E-3</v>
      </c>
    </row>
    <row r="631" spans="1:7" x14ac:dyDescent="0.3">
      <c r="A631">
        <v>630</v>
      </c>
      <c r="B631" s="32" t="s">
        <v>18</v>
      </c>
      <c r="C631" s="9" t="s">
        <v>98</v>
      </c>
      <c r="D631" s="89">
        <v>3.8197097020626432</v>
      </c>
      <c r="E631" s="34">
        <v>5</v>
      </c>
      <c r="F631" s="69">
        <v>1.5597147950089127E-3</v>
      </c>
      <c r="G631" s="8">
        <v>6.5508021390374314E-3</v>
      </c>
    </row>
    <row r="632" spans="1:7" x14ac:dyDescent="0.3">
      <c r="A632">
        <v>631</v>
      </c>
      <c r="B632" s="32" t="s">
        <v>18</v>
      </c>
      <c r="C632" s="9" t="s">
        <v>98</v>
      </c>
      <c r="D632" s="89">
        <v>3.1830914183855361</v>
      </c>
      <c r="E632" s="34">
        <v>5</v>
      </c>
      <c r="F632" s="69">
        <v>1.5597147950089127E-3</v>
      </c>
      <c r="G632" s="8">
        <v>6.5508021390374314E-3</v>
      </c>
    </row>
    <row r="633" spans="1:7" x14ac:dyDescent="0.3">
      <c r="A633">
        <v>632</v>
      </c>
      <c r="B633" s="32" t="s">
        <v>18</v>
      </c>
      <c r="C633" s="9" t="s">
        <v>98</v>
      </c>
      <c r="D633" s="89">
        <v>3.1830914183855361</v>
      </c>
      <c r="E633" s="34">
        <v>4</v>
      </c>
      <c r="F633" s="69">
        <v>1.5597147950089127E-3</v>
      </c>
      <c r="G633" s="8">
        <v>6.5508021390374314E-3</v>
      </c>
    </row>
    <row r="634" spans="1:7" x14ac:dyDescent="0.3">
      <c r="A634">
        <v>633</v>
      </c>
      <c r="B634" s="32" t="s">
        <v>18</v>
      </c>
      <c r="C634" s="9" t="s">
        <v>98</v>
      </c>
      <c r="D634" s="89">
        <v>3.1830914183855361</v>
      </c>
      <c r="E634" s="34">
        <v>4</v>
      </c>
      <c r="F634" s="69">
        <v>1.5597147950089127E-3</v>
      </c>
      <c r="G634" s="8">
        <v>6.5508021390374314E-3</v>
      </c>
    </row>
    <row r="635" spans="1:7" x14ac:dyDescent="0.3">
      <c r="A635">
        <v>634</v>
      </c>
      <c r="B635" s="32" t="s">
        <v>18</v>
      </c>
      <c r="C635" s="9" t="s">
        <v>98</v>
      </c>
      <c r="D635" s="89">
        <v>3.1830914183855361</v>
      </c>
      <c r="E635" s="34">
        <v>4</v>
      </c>
      <c r="F635" s="69">
        <v>1.5597147950089127E-3</v>
      </c>
      <c r="G635" s="8">
        <v>6.5508021390374314E-3</v>
      </c>
    </row>
    <row r="636" spans="1:7" x14ac:dyDescent="0.3">
      <c r="A636">
        <v>635</v>
      </c>
      <c r="B636" s="32" t="s">
        <v>18</v>
      </c>
      <c r="C636" s="9" t="s">
        <v>98</v>
      </c>
      <c r="D636" s="89">
        <v>3.1830914183855361</v>
      </c>
      <c r="E636" s="34">
        <v>4</v>
      </c>
      <c r="F636" s="69">
        <v>1.5597147950089127E-3</v>
      </c>
      <c r="G636" s="8">
        <v>6.5508021390374314E-3</v>
      </c>
    </row>
    <row r="637" spans="1:7" x14ac:dyDescent="0.3">
      <c r="A637">
        <v>636</v>
      </c>
      <c r="B637" s="32" t="s">
        <v>18</v>
      </c>
      <c r="C637" s="9" t="s">
        <v>98</v>
      </c>
      <c r="D637" s="89">
        <v>3.1830914183855361</v>
      </c>
      <c r="E637" s="34">
        <v>4</v>
      </c>
      <c r="F637" s="69">
        <v>1.5597147950089127E-3</v>
      </c>
      <c r="G637" s="8">
        <v>6.5508021390374314E-3</v>
      </c>
    </row>
    <row r="638" spans="1:7" x14ac:dyDescent="0.3">
      <c r="A638">
        <v>637</v>
      </c>
      <c r="B638" s="32" t="s">
        <v>18</v>
      </c>
      <c r="C638" s="9" t="s">
        <v>98</v>
      </c>
      <c r="D638" s="89">
        <v>3.1830914183855361</v>
      </c>
      <c r="E638" s="34">
        <v>4</v>
      </c>
      <c r="F638" s="69">
        <v>1.1459129106187928E-3</v>
      </c>
      <c r="G638" s="8">
        <v>4.010695187165775E-3</v>
      </c>
    </row>
    <row r="639" spans="1:7" x14ac:dyDescent="0.3">
      <c r="A639">
        <v>638</v>
      </c>
      <c r="B639" s="32" t="s">
        <v>18</v>
      </c>
      <c r="C639" s="9" t="s">
        <v>98</v>
      </c>
      <c r="D639" s="89">
        <v>3.1830914183855361</v>
      </c>
      <c r="E639" s="34">
        <v>4</v>
      </c>
      <c r="F639" s="69">
        <v>1.1459129106187928E-3</v>
      </c>
      <c r="G639" s="8">
        <v>4.010695187165775E-3</v>
      </c>
    </row>
    <row r="640" spans="1:7" x14ac:dyDescent="0.3">
      <c r="A640">
        <v>639</v>
      </c>
      <c r="B640" s="32" t="s">
        <v>18</v>
      </c>
      <c r="C640" s="9" t="s">
        <v>98</v>
      </c>
      <c r="D640" s="89">
        <v>3.1830914183855361</v>
      </c>
      <c r="E640" s="34">
        <v>4</v>
      </c>
      <c r="F640" s="69">
        <v>1.3448561242678887E-3</v>
      </c>
      <c r="G640" s="8">
        <v>4.7069964349376109E-3</v>
      </c>
    </row>
    <row r="641" spans="1:7" x14ac:dyDescent="0.3">
      <c r="A641">
        <v>640</v>
      </c>
      <c r="B641" s="32" t="s">
        <v>18</v>
      </c>
      <c r="C641" s="9" t="s">
        <v>98</v>
      </c>
      <c r="D641" s="89">
        <v>3.1830914183855361</v>
      </c>
      <c r="E641" s="34">
        <v>4</v>
      </c>
      <c r="F641" s="69">
        <v>6.2388591800356507E-3</v>
      </c>
      <c r="G641" s="8">
        <v>3.4937611408199634E-2</v>
      </c>
    </row>
    <row r="642" spans="1:7" x14ac:dyDescent="0.3">
      <c r="A642">
        <v>641</v>
      </c>
      <c r="B642" s="32" t="s">
        <v>18</v>
      </c>
      <c r="C642" s="9" t="s">
        <v>98</v>
      </c>
      <c r="D642" s="89">
        <v>3.1830914183855361</v>
      </c>
      <c r="E642" s="34">
        <v>4</v>
      </c>
      <c r="F642" s="69">
        <v>1.5597147950089127E-3</v>
      </c>
      <c r="G642" s="8">
        <v>5.4590017825311924E-3</v>
      </c>
    </row>
    <row r="643" spans="1:7" x14ac:dyDescent="0.3">
      <c r="A643">
        <v>642</v>
      </c>
      <c r="B643" s="32" t="s">
        <v>18</v>
      </c>
      <c r="C643" s="9" t="s">
        <v>98</v>
      </c>
      <c r="D643" s="89">
        <v>3.1830914183855361</v>
      </c>
      <c r="E643" s="34">
        <v>4</v>
      </c>
      <c r="F643" s="69">
        <v>1.1459129106187928E-3</v>
      </c>
      <c r="G643" s="8">
        <v>4.010695187165775E-3</v>
      </c>
    </row>
    <row r="644" spans="1:7" x14ac:dyDescent="0.3">
      <c r="A644">
        <v>643</v>
      </c>
      <c r="B644" s="32" t="s">
        <v>18</v>
      </c>
      <c r="C644" s="9" t="s">
        <v>98</v>
      </c>
      <c r="D644" s="89">
        <v>7.0028011204481793</v>
      </c>
      <c r="E644" s="34">
        <v>6</v>
      </c>
      <c r="F644" s="69">
        <v>2.0371785077667433E-3</v>
      </c>
      <c r="G644" s="8">
        <v>8.5561497326203211E-3</v>
      </c>
    </row>
    <row r="645" spans="1:7" x14ac:dyDescent="0.3">
      <c r="A645">
        <v>644</v>
      </c>
      <c r="B645" s="32" t="s">
        <v>18</v>
      </c>
      <c r="C645" s="9" t="s">
        <v>98</v>
      </c>
      <c r="D645" s="89">
        <v>5.0929462694168581</v>
      </c>
      <c r="E645" s="34">
        <v>6</v>
      </c>
      <c r="F645" s="69">
        <v>6.2388591800356507E-3</v>
      </c>
      <c r="G645" s="8">
        <v>3.4937611408199634E-2</v>
      </c>
    </row>
    <row r="646" spans="1:7" x14ac:dyDescent="0.3">
      <c r="A646">
        <v>645</v>
      </c>
      <c r="B646" s="32" t="s">
        <v>18</v>
      </c>
      <c r="C646" s="9" t="s">
        <v>98</v>
      </c>
      <c r="D646" s="89">
        <v>6.3661828367710722</v>
      </c>
      <c r="E646" s="34">
        <v>7</v>
      </c>
      <c r="F646" s="69">
        <v>7.1619556913674548E-3</v>
      </c>
      <c r="G646" s="8">
        <v>4.0106951871657748E-2</v>
      </c>
    </row>
    <row r="647" spans="1:7" x14ac:dyDescent="0.3">
      <c r="A647">
        <v>646</v>
      </c>
      <c r="B647" s="32" t="s">
        <v>18</v>
      </c>
      <c r="C647" s="9" t="s">
        <v>98</v>
      </c>
      <c r="D647" s="89">
        <v>3.8197097020626432</v>
      </c>
      <c r="E647" s="34">
        <v>5</v>
      </c>
      <c r="F647" s="69">
        <v>1.1459129106187928E-3</v>
      </c>
      <c r="G647" s="8">
        <v>3.20855614973262E-3</v>
      </c>
    </row>
    <row r="648" spans="1:7" x14ac:dyDescent="0.3">
      <c r="A648">
        <v>647</v>
      </c>
      <c r="B648" s="32" t="s">
        <v>18</v>
      </c>
      <c r="C648" s="9" t="s">
        <v>98</v>
      </c>
      <c r="D648" s="89">
        <v>3.8197097020626432</v>
      </c>
      <c r="E648" s="34">
        <v>5</v>
      </c>
      <c r="F648" s="69">
        <v>3.8515406162464984E-3</v>
      </c>
      <c r="G648" s="8">
        <v>6.7401960784313708E-2</v>
      </c>
    </row>
    <row r="649" spans="1:7" x14ac:dyDescent="0.3">
      <c r="A649">
        <v>648</v>
      </c>
      <c r="B649" s="32" t="s">
        <v>18</v>
      </c>
      <c r="C649" s="9" t="s">
        <v>98</v>
      </c>
      <c r="D649" s="89">
        <v>3.8197097020626432</v>
      </c>
      <c r="E649" s="34">
        <v>5</v>
      </c>
      <c r="F649" s="69">
        <v>1.1459129106187928E-3</v>
      </c>
      <c r="G649" s="8">
        <v>2.0053475935828875E-3</v>
      </c>
    </row>
    <row r="650" spans="1:7" x14ac:dyDescent="0.3">
      <c r="A650">
        <v>649</v>
      </c>
      <c r="B650" s="32" t="s">
        <v>18</v>
      </c>
      <c r="C650" s="9" t="s">
        <v>98</v>
      </c>
      <c r="D650" s="89">
        <v>3.8197097020626432</v>
      </c>
      <c r="E650" s="34">
        <v>5</v>
      </c>
      <c r="F650" s="69">
        <v>3.1830914183855366E-3</v>
      </c>
      <c r="G650" s="8">
        <v>6.6844919786096246E-3</v>
      </c>
    </row>
    <row r="651" spans="1:7" x14ac:dyDescent="0.3">
      <c r="A651">
        <v>650</v>
      </c>
      <c r="B651" s="32" t="s">
        <v>18</v>
      </c>
      <c r="C651" s="9" t="s">
        <v>98</v>
      </c>
      <c r="D651" s="89">
        <v>3.8197097020626432</v>
      </c>
      <c r="E651" s="34">
        <v>5</v>
      </c>
      <c r="F651" s="69">
        <v>2.0371785077667433E-3</v>
      </c>
      <c r="G651" s="8">
        <v>7.1301247771836003E-3</v>
      </c>
    </row>
    <row r="652" spans="1:7" x14ac:dyDescent="0.3">
      <c r="A652">
        <v>651</v>
      </c>
      <c r="B652" s="32" t="s">
        <v>18</v>
      </c>
      <c r="C652" s="9" t="s">
        <v>98</v>
      </c>
      <c r="D652" s="89">
        <v>3.8197097020626432</v>
      </c>
      <c r="E652" s="34">
        <v>5</v>
      </c>
      <c r="F652" s="69">
        <v>4.5836516424751714E-3</v>
      </c>
      <c r="G652" s="8">
        <v>2.566844919786096E-2</v>
      </c>
    </row>
    <row r="653" spans="1:7" x14ac:dyDescent="0.3">
      <c r="A653">
        <v>652</v>
      </c>
      <c r="B653" s="32" t="s">
        <v>18</v>
      </c>
      <c r="C653" s="9" t="s">
        <v>98</v>
      </c>
      <c r="D653" s="89">
        <v>3.8197097020626432</v>
      </c>
      <c r="E653" s="34">
        <v>5</v>
      </c>
      <c r="F653" s="69">
        <v>2.0371785077667433E-3</v>
      </c>
      <c r="G653" s="8">
        <v>5.7040998217468813E-3</v>
      </c>
    </row>
    <row r="654" spans="1:7" x14ac:dyDescent="0.3">
      <c r="A654">
        <v>653</v>
      </c>
      <c r="B654" s="32" t="s">
        <v>18</v>
      </c>
      <c r="C654" s="9" t="s">
        <v>98</v>
      </c>
      <c r="D654" s="89">
        <v>3.8197097020626432</v>
      </c>
      <c r="E654" s="34">
        <v>5</v>
      </c>
      <c r="F654" s="69">
        <v>3.1830914183855366E-3</v>
      </c>
      <c r="G654" s="8">
        <v>1.3368983957219249E-2</v>
      </c>
    </row>
    <row r="655" spans="1:7" x14ac:dyDescent="0.3">
      <c r="A655">
        <v>654</v>
      </c>
      <c r="B655" s="32" t="s">
        <v>18</v>
      </c>
      <c r="C655" s="9" t="s">
        <v>98</v>
      </c>
      <c r="D655" s="89">
        <v>3.8197097020626432</v>
      </c>
      <c r="E655" s="34">
        <v>5</v>
      </c>
      <c r="F655" s="69">
        <v>2.5783040488922848E-3</v>
      </c>
      <c r="G655" s="8">
        <v>9.0240641711229943E-3</v>
      </c>
    </row>
    <row r="656" spans="1:7" x14ac:dyDescent="0.3">
      <c r="A656">
        <v>655</v>
      </c>
      <c r="B656" s="32" t="s">
        <v>18</v>
      </c>
      <c r="C656" s="9" t="s">
        <v>98</v>
      </c>
      <c r="D656" s="89">
        <v>3.8197097020626432</v>
      </c>
      <c r="E656" s="34">
        <v>5</v>
      </c>
      <c r="F656" s="69">
        <v>3.1830914183855366E-3</v>
      </c>
      <c r="G656" s="8">
        <v>5.5704099821746881E-3</v>
      </c>
    </row>
    <row r="657" spans="1:7" x14ac:dyDescent="0.3">
      <c r="A657">
        <v>656</v>
      </c>
      <c r="B657" s="32" t="s">
        <v>18</v>
      </c>
      <c r="C657" s="9" t="s">
        <v>98</v>
      </c>
      <c r="D657" s="89">
        <v>3.8197097020626432</v>
      </c>
      <c r="E657" s="34">
        <v>5</v>
      </c>
      <c r="F657" s="69">
        <v>3.8515406162464984E-3</v>
      </c>
      <c r="G657" s="8">
        <v>1.0784313725490194E-2</v>
      </c>
    </row>
    <row r="658" spans="1:7" x14ac:dyDescent="0.3">
      <c r="A658">
        <v>657</v>
      </c>
      <c r="B658" s="32" t="s">
        <v>18</v>
      </c>
      <c r="C658" s="9" t="s">
        <v>98</v>
      </c>
      <c r="D658" s="89">
        <v>3.8197097020626432</v>
      </c>
      <c r="E658" s="34">
        <v>5</v>
      </c>
      <c r="F658" s="69">
        <v>2.5783040488922848E-3</v>
      </c>
      <c r="G658" s="8">
        <v>5.4144385026737964E-3</v>
      </c>
    </row>
    <row r="659" spans="1:7" x14ac:dyDescent="0.3">
      <c r="A659">
        <v>658</v>
      </c>
      <c r="B659" s="32" t="s">
        <v>18</v>
      </c>
      <c r="C659" s="9" t="s">
        <v>98</v>
      </c>
      <c r="D659" s="89">
        <v>3.8197097020626432</v>
      </c>
      <c r="E659" s="34">
        <v>5</v>
      </c>
      <c r="F659" s="69">
        <v>6.6924497071555889E-3</v>
      </c>
      <c r="G659" s="8">
        <v>1.6396501782531197E-2</v>
      </c>
    </row>
    <row r="660" spans="1:7" x14ac:dyDescent="0.3">
      <c r="A660">
        <v>659</v>
      </c>
      <c r="B660" s="32" t="s">
        <v>8</v>
      </c>
      <c r="C660" s="9" t="s">
        <v>66</v>
      </c>
      <c r="D660" s="89">
        <v>8.9126559714795004</v>
      </c>
      <c r="E660" s="34">
        <v>8</v>
      </c>
      <c r="F660" s="69">
        <v>3.8515406162464984E-3</v>
      </c>
      <c r="G660" s="8">
        <v>8.0882352941176461E-3</v>
      </c>
    </row>
    <row r="661" spans="1:7" x14ac:dyDescent="0.3">
      <c r="A661">
        <v>660</v>
      </c>
      <c r="B661" s="32" t="s">
        <v>18</v>
      </c>
      <c r="C661" s="9" t="s">
        <v>98</v>
      </c>
      <c r="D661" s="89">
        <v>7.9577285459638398</v>
      </c>
      <c r="E661" s="34">
        <v>7</v>
      </c>
      <c r="F661" s="69">
        <v>3.1830914183855366E-3</v>
      </c>
      <c r="G661" s="8">
        <v>5.5704099821746881E-3</v>
      </c>
    </row>
    <row r="662" spans="1:7" x14ac:dyDescent="0.3">
      <c r="A662">
        <v>661</v>
      </c>
      <c r="B662" s="32" t="s">
        <v>18</v>
      </c>
      <c r="C662" s="9" t="s">
        <v>98</v>
      </c>
      <c r="D662" s="89">
        <v>8.9126559714795004</v>
      </c>
      <c r="E662" s="34">
        <v>6</v>
      </c>
      <c r="F662" s="69">
        <v>2.0371785077667433E-3</v>
      </c>
      <c r="G662" s="8">
        <v>2.8520499108734406E-3</v>
      </c>
    </row>
    <row r="663" spans="1:7" x14ac:dyDescent="0.3">
      <c r="A663">
        <v>662</v>
      </c>
      <c r="B663" s="32" t="s">
        <v>18</v>
      </c>
      <c r="C663" s="9" t="s">
        <v>98</v>
      </c>
      <c r="D663" s="89">
        <v>9.5492742551566074</v>
      </c>
      <c r="E663" s="34">
        <v>7</v>
      </c>
      <c r="F663" s="69">
        <v>6.2388591800356507E-3</v>
      </c>
      <c r="G663" s="8">
        <v>1.3101604278074863E-2</v>
      </c>
    </row>
    <row r="664" spans="1:7" x14ac:dyDescent="0.3">
      <c r="A664">
        <v>663</v>
      </c>
      <c r="B664" s="32" t="s">
        <v>18</v>
      </c>
      <c r="C664" s="9" t="s">
        <v>98</v>
      </c>
      <c r="D664" s="89">
        <v>9.5492742551566074</v>
      </c>
      <c r="E664" s="34">
        <v>7</v>
      </c>
      <c r="F664" s="69">
        <v>2.0371785077667433E-3</v>
      </c>
      <c r="G664" s="8">
        <v>7.1301247771836003E-3</v>
      </c>
    </row>
    <row r="665" spans="1:7" x14ac:dyDescent="0.3">
      <c r="A665">
        <v>664</v>
      </c>
      <c r="B665" s="32" t="s">
        <v>18</v>
      </c>
      <c r="C665" s="9" t="s">
        <v>98</v>
      </c>
      <c r="D665" s="89">
        <v>3.1830914183855361</v>
      </c>
      <c r="E665" s="34">
        <v>4</v>
      </c>
      <c r="F665" s="69">
        <v>3.1830914183855366E-3</v>
      </c>
      <c r="G665" s="8">
        <v>1.3368983957219249E-2</v>
      </c>
    </row>
    <row r="666" spans="1:7" x14ac:dyDescent="0.3">
      <c r="A666">
        <v>665</v>
      </c>
      <c r="B666" s="32" t="s">
        <v>18</v>
      </c>
      <c r="C666" s="9" t="s">
        <v>98</v>
      </c>
      <c r="D666" s="89">
        <v>3.5014005602240896</v>
      </c>
      <c r="E666" s="34">
        <v>4</v>
      </c>
      <c r="F666" s="69">
        <v>1.7904889228418637E-3</v>
      </c>
      <c r="G666" s="8">
        <v>6.2667112299465231E-3</v>
      </c>
    </row>
    <row r="667" spans="1:7" x14ac:dyDescent="0.3">
      <c r="A667">
        <v>666</v>
      </c>
      <c r="B667" s="32" t="s">
        <v>18</v>
      </c>
      <c r="C667" s="9" t="s">
        <v>98</v>
      </c>
      <c r="D667" s="89">
        <v>3.8197097020626432</v>
      </c>
      <c r="E667" s="34">
        <v>4</v>
      </c>
      <c r="F667" s="69">
        <v>1.7904889228418637E-3</v>
      </c>
      <c r="G667" s="8">
        <v>6.2667112299465231E-3</v>
      </c>
    </row>
    <row r="668" spans="1:7" x14ac:dyDescent="0.3">
      <c r="A668">
        <v>667</v>
      </c>
      <c r="B668" s="32" t="s">
        <v>18</v>
      </c>
      <c r="C668" s="9" t="s">
        <v>98</v>
      </c>
      <c r="D668" s="89">
        <v>4.4563279857397502</v>
      </c>
      <c r="E668" s="34">
        <v>4</v>
      </c>
      <c r="F668" s="69">
        <v>3.1830914183855366E-3</v>
      </c>
      <c r="G668" s="8">
        <v>1.3368983957219249E-2</v>
      </c>
    </row>
    <row r="669" spans="1:7" x14ac:dyDescent="0.3">
      <c r="A669">
        <v>668</v>
      </c>
      <c r="B669" s="32" t="s">
        <v>18</v>
      </c>
      <c r="C669" s="9" t="s">
        <v>98</v>
      </c>
      <c r="D669" s="89">
        <v>3.8197097020626432</v>
      </c>
      <c r="E669" s="34">
        <v>4</v>
      </c>
      <c r="F669" s="69">
        <v>2.0371785077667433E-3</v>
      </c>
      <c r="G669" s="8">
        <v>8.5561497326203211E-3</v>
      </c>
    </row>
    <row r="670" spans="1:7" x14ac:dyDescent="0.3">
      <c r="A670">
        <v>669</v>
      </c>
      <c r="B670" s="32" t="s">
        <v>18</v>
      </c>
      <c r="C670" s="9" t="s">
        <v>98</v>
      </c>
      <c r="D670" s="89">
        <v>5.7295645530939652</v>
      </c>
      <c r="E670" s="34">
        <v>6</v>
      </c>
      <c r="F670" s="69">
        <v>1.7904889228418637E-3</v>
      </c>
      <c r="G670" s="8">
        <v>6.2667112299465231E-3</v>
      </c>
    </row>
    <row r="671" spans="1:7" x14ac:dyDescent="0.3">
      <c r="A671">
        <v>670</v>
      </c>
      <c r="B671" s="32" t="s">
        <v>18</v>
      </c>
      <c r="C671" s="9" t="s">
        <v>98</v>
      </c>
      <c r="D671" s="89">
        <v>4.4563279857397502</v>
      </c>
      <c r="E671" s="34">
        <v>4</v>
      </c>
      <c r="F671" s="69">
        <v>1.5597147950089127E-3</v>
      </c>
      <c r="G671" s="8">
        <v>6.5508021390374314E-3</v>
      </c>
    </row>
    <row r="672" spans="1:7" x14ac:dyDescent="0.3">
      <c r="A672">
        <v>671</v>
      </c>
      <c r="B672" s="32" t="s">
        <v>18</v>
      </c>
      <c r="C672" s="9" t="s">
        <v>98</v>
      </c>
      <c r="D672" s="89">
        <v>3.1830914183855361</v>
      </c>
      <c r="E672" s="34">
        <v>4</v>
      </c>
      <c r="F672" s="69">
        <v>1.1459129106187928E-3</v>
      </c>
      <c r="G672" s="8">
        <v>4.010695187165775E-3</v>
      </c>
    </row>
    <row r="673" spans="1:7" x14ac:dyDescent="0.3">
      <c r="A673">
        <v>672</v>
      </c>
      <c r="B673" s="32" t="s">
        <v>18</v>
      </c>
      <c r="C673" s="9" t="s">
        <v>98</v>
      </c>
      <c r="D673" s="89">
        <v>3.1830914183855361</v>
      </c>
      <c r="E673" s="34">
        <v>4</v>
      </c>
      <c r="F673" s="69">
        <v>1.1459129106187928E-3</v>
      </c>
      <c r="G673" s="8">
        <v>4.010695187165775E-3</v>
      </c>
    </row>
    <row r="674" spans="1:7" x14ac:dyDescent="0.3">
      <c r="A674">
        <v>673</v>
      </c>
      <c r="B674" s="32" t="s">
        <v>18</v>
      </c>
      <c r="C674" s="9" t="s">
        <v>98</v>
      </c>
      <c r="D674" s="89">
        <v>3.1830914183855361</v>
      </c>
      <c r="E674" s="34">
        <v>4</v>
      </c>
      <c r="F674" s="69">
        <v>3.1830914183855366E-3</v>
      </c>
      <c r="G674" s="8">
        <v>1.3368983957219249E-2</v>
      </c>
    </row>
    <row r="675" spans="1:7" x14ac:dyDescent="0.3">
      <c r="A675">
        <v>674</v>
      </c>
      <c r="B675" s="32" t="s">
        <v>18</v>
      </c>
      <c r="C675" s="9" t="s">
        <v>98</v>
      </c>
      <c r="D675" s="89">
        <v>3.1830914183855361</v>
      </c>
      <c r="E675" s="34">
        <v>4</v>
      </c>
      <c r="F675" s="69">
        <v>3.8515406162464984E-3</v>
      </c>
      <c r="G675" s="8">
        <v>1.8872549019607842E-2</v>
      </c>
    </row>
    <row r="676" spans="1:7" x14ac:dyDescent="0.3">
      <c r="A676">
        <v>675</v>
      </c>
      <c r="B676" s="32" t="s">
        <v>18</v>
      </c>
      <c r="C676" s="9" t="s">
        <v>98</v>
      </c>
      <c r="D676" s="89">
        <v>3.1830914183855361</v>
      </c>
      <c r="E676" s="34">
        <v>4</v>
      </c>
      <c r="F676" s="69">
        <v>2.5783040488922848E-3</v>
      </c>
      <c r="G676" s="8">
        <v>1.0828877005347593E-2</v>
      </c>
    </row>
    <row r="677" spans="1:7" x14ac:dyDescent="0.3">
      <c r="A677">
        <v>676</v>
      </c>
      <c r="B677" s="32" t="s">
        <v>18</v>
      </c>
      <c r="C677" s="9" t="s">
        <v>98</v>
      </c>
      <c r="D677" s="89">
        <v>3.1830914183855361</v>
      </c>
      <c r="E677" s="34">
        <v>4</v>
      </c>
      <c r="F677" s="69">
        <v>7.9577285459638415E-4</v>
      </c>
      <c r="G677" s="8">
        <v>2.2281639928698753E-3</v>
      </c>
    </row>
    <row r="678" spans="1:7" x14ac:dyDescent="0.3">
      <c r="A678">
        <v>677</v>
      </c>
      <c r="B678" s="32" t="s">
        <v>18</v>
      </c>
      <c r="C678" s="9" t="s">
        <v>98</v>
      </c>
      <c r="D678" s="89">
        <v>3.1830914183855361</v>
      </c>
      <c r="E678" s="34">
        <v>4</v>
      </c>
      <c r="F678" s="69">
        <v>1.1459129106187928E-3</v>
      </c>
      <c r="G678" s="8">
        <v>3.20855614973262E-3</v>
      </c>
    </row>
    <row r="679" spans="1:7" x14ac:dyDescent="0.3">
      <c r="A679">
        <v>678</v>
      </c>
      <c r="B679" s="32" t="s">
        <v>18</v>
      </c>
      <c r="C679" s="9" t="s">
        <v>98</v>
      </c>
      <c r="D679" s="89">
        <v>3.1830914183855361</v>
      </c>
      <c r="E679" s="34">
        <v>4</v>
      </c>
      <c r="F679" s="69">
        <v>3.1830914183855366E-3</v>
      </c>
      <c r="G679" s="8">
        <v>1.3368983957219249E-2</v>
      </c>
    </row>
    <row r="680" spans="1:7" x14ac:dyDescent="0.3">
      <c r="A680">
        <v>679</v>
      </c>
      <c r="B680" s="32" t="s">
        <v>18</v>
      </c>
      <c r="C680" s="9" t="s">
        <v>98</v>
      </c>
      <c r="D680" s="89">
        <v>3.1830914183855361</v>
      </c>
      <c r="E680" s="34">
        <v>4</v>
      </c>
      <c r="F680" s="69">
        <v>1.5597147950089127E-3</v>
      </c>
      <c r="G680" s="8">
        <v>5.4590017825311924E-3</v>
      </c>
    </row>
    <row r="681" spans="1:7" x14ac:dyDescent="0.3">
      <c r="A681">
        <v>680</v>
      </c>
      <c r="B681" s="32" t="s">
        <v>18</v>
      </c>
      <c r="C681" s="9" t="s">
        <v>98</v>
      </c>
      <c r="D681" s="89">
        <v>3.1830914183855361</v>
      </c>
      <c r="E681" s="34">
        <v>4</v>
      </c>
      <c r="F681" s="69">
        <v>2.5783040488922848E-3</v>
      </c>
      <c r="G681" s="8">
        <v>1.0828877005347593E-2</v>
      </c>
    </row>
    <row r="682" spans="1:7" x14ac:dyDescent="0.3">
      <c r="A682">
        <v>681</v>
      </c>
      <c r="B682" s="32" t="s">
        <v>18</v>
      </c>
      <c r="C682" s="9" t="s">
        <v>98</v>
      </c>
      <c r="D682" s="89">
        <v>3.1830914183855361</v>
      </c>
      <c r="E682" s="34">
        <v>4</v>
      </c>
      <c r="F682" s="69">
        <v>3.8515406162464984E-3</v>
      </c>
      <c r="G682" s="8">
        <v>2.1568627450980388E-2</v>
      </c>
    </row>
    <row r="683" spans="1:7" x14ac:dyDescent="0.3">
      <c r="A683">
        <v>682</v>
      </c>
      <c r="B683" s="32" t="s">
        <v>8</v>
      </c>
      <c r="C683" s="9" t="s">
        <v>66</v>
      </c>
      <c r="D683" s="89">
        <v>9.5492742551566074</v>
      </c>
      <c r="E683" s="34">
        <v>8</v>
      </c>
      <c r="F683" s="69">
        <v>4.2096384008148717E-3</v>
      </c>
      <c r="G683" s="8">
        <v>2.3573975044563274E-2</v>
      </c>
    </row>
    <row r="684" spans="1:7" x14ac:dyDescent="0.3">
      <c r="A684">
        <v>683</v>
      </c>
      <c r="B684" s="32" t="s">
        <v>8</v>
      </c>
      <c r="C684" s="9" t="s">
        <v>66</v>
      </c>
      <c r="D684" s="89">
        <v>8.9126559714795004</v>
      </c>
      <c r="E684" s="34">
        <v>8</v>
      </c>
      <c r="F684" s="69">
        <v>2.5783040488922848E-3</v>
      </c>
      <c r="G684" s="8">
        <v>9.0240641711229943E-3</v>
      </c>
    </row>
    <row r="685" spans="1:7" x14ac:dyDescent="0.3">
      <c r="A685">
        <v>684</v>
      </c>
      <c r="B685" s="32" t="s">
        <v>18</v>
      </c>
      <c r="C685" s="9" t="s">
        <v>98</v>
      </c>
      <c r="D685" s="89">
        <v>3.8197097020626432</v>
      </c>
      <c r="E685" s="34">
        <v>5</v>
      </c>
      <c r="F685" s="69">
        <v>4.5836516424751714E-3</v>
      </c>
      <c r="G685" s="8">
        <v>2.245989304812834E-2</v>
      </c>
    </row>
    <row r="686" spans="1:7" x14ac:dyDescent="0.3">
      <c r="A686">
        <v>685</v>
      </c>
      <c r="B686" s="32" t="s">
        <v>8</v>
      </c>
      <c r="C686" s="9" t="s">
        <v>66</v>
      </c>
      <c r="D686" s="89">
        <v>5.7295645530939652</v>
      </c>
      <c r="E686" s="34">
        <v>6</v>
      </c>
      <c r="F686" s="69">
        <v>2.0371785077667433E-3</v>
      </c>
      <c r="G686" s="8">
        <v>7.1301247771836003E-3</v>
      </c>
    </row>
    <row r="687" spans="1:7" x14ac:dyDescent="0.3">
      <c r="A687">
        <v>686</v>
      </c>
      <c r="B687" s="32" t="s">
        <v>18</v>
      </c>
      <c r="C687" s="9" t="s">
        <v>98</v>
      </c>
      <c r="D687" s="89">
        <v>4.7746371275783037</v>
      </c>
      <c r="E687" s="34">
        <v>7</v>
      </c>
      <c r="F687" s="69">
        <v>2.0371785077667433E-3</v>
      </c>
      <c r="G687" s="8">
        <v>7.1301247771836003E-3</v>
      </c>
    </row>
    <row r="688" spans="1:7" x14ac:dyDescent="0.3">
      <c r="A688">
        <v>687</v>
      </c>
      <c r="B688" s="32" t="s">
        <v>8</v>
      </c>
      <c r="C688" s="9" t="s">
        <v>66</v>
      </c>
      <c r="D688" s="89">
        <v>8.9126559714795004</v>
      </c>
      <c r="E688" s="34">
        <v>8</v>
      </c>
      <c r="F688" s="69">
        <v>1.7904889228418637E-3</v>
      </c>
      <c r="G688" s="8">
        <v>5.0133689839572185E-3</v>
      </c>
    </row>
    <row r="689" spans="1:7" x14ac:dyDescent="0.3">
      <c r="A689">
        <v>688</v>
      </c>
      <c r="B689" s="32" t="s">
        <v>8</v>
      </c>
      <c r="C689" s="9" t="s">
        <v>66</v>
      </c>
      <c r="D689" s="89">
        <v>7.6394194041252863</v>
      </c>
      <c r="E689" s="34">
        <v>6</v>
      </c>
      <c r="F689" s="69">
        <v>7.9577285459638415E-4</v>
      </c>
      <c r="G689" s="8">
        <v>3.3422459893048123E-3</v>
      </c>
    </row>
    <row r="690" spans="1:7" x14ac:dyDescent="0.3">
      <c r="A690">
        <v>689</v>
      </c>
      <c r="B690" s="32" t="s">
        <v>8</v>
      </c>
      <c r="C690" s="9" t="s">
        <v>66</v>
      </c>
      <c r="D690" s="89">
        <v>9.5492742551566074</v>
      </c>
      <c r="E690" s="34">
        <v>8</v>
      </c>
      <c r="F690" s="69">
        <v>1.1459129106187928E-3</v>
      </c>
      <c r="G690" s="8">
        <v>4.8128342245989299E-3</v>
      </c>
    </row>
    <row r="691" spans="1:7" x14ac:dyDescent="0.3">
      <c r="A691">
        <v>690</v>
      </c>
      <c r="B691" s="32" t="s">
        <v>18</v>
      </c>
      <c r="C691" s="9" t="s">
        <v>98</v>
      </c>
      <c r="D691" s="89">
        <v>3.8197097020626432</v>
      </c>
      <c r="E691" s="34">
        <v>4</v>
      </c>
      <c r="F691" s="69">
        <v>1.5597147950089127E-3</v>
      </c>
      <c r="G691" s="8">
        <v>7.6426024955436687E-3</v>
      </c>
    </row>
    <row r="692" spans="1:7" x14ac:dyDescent="0.3">
      <c r="A692">
        <v>691</v>
      </c>
      <c r="B692" s="32" t="s">
        <v>18</v>
      </c>
      <c r="C692" s="9" t="s">
        <v>98</v>
      </c>
      <c r="D692" s="89">
        <v>9.5492742551566074</v>
      </c>
      <c r="E692" s="34">
        <v>5</v>
      </c>
      <c r="F692" s="69">
        <v>2.0371785077667433E-3</v>
      </c>
      <c r="G692" s="8">
        <v>7.1301247771836003E-3</v>
      </c>
    </row>
    <row r="693" spans="1:7" x14ac:dyDescent="0.3">
      <c r="A693">
        <v>692</v>
      </c>
      <c r="B693" s="32" t="s">
        <v>18</v>
      </c>
      <c r="C693" s="9" t="s">
        <v>98</v>
      </c>
      <c r="D693" s="89">
        <v>3.1830914183855361</v>
      </c>
      <c r="E693" s="34">
        <v>5</v>
      </c>
      <c r="F693" s="69">
        <v>2.5783040488922848E-3</v>
      </c>
      <c r="G693" s="8">
        <v>1.0828877005347593E-2</v>
      </c>
    </row>
    <row r="694" spans="1:7" x14ac:dyDescent="0.3">
      <c r="A694">
        <v>693</v>
      </c>
      <c r="B694" s="32" t="s">
        <v>18</v>
      </c>
      <c r="C694" s="9" t="s">
        <v>98</v>
      </c>
      <c r="D694" s="89">
        <v>3.1830914183855361</v>
      </c>
      <c r="E694" s="34">
        <v>5</v>
      </c>
      <c r="F694" s="69">
        <v>1.1459129106187928E-3</v>
      </c>
      <c r="G694" s="8">
        <v>4.8128342245989299E-3</v>
      </c>
    </row>
    <row r="695" spans="1:7" x14ac:dyDescent="0.3">
      <c r="A695">
        <v>694</v>
      </c>
      <c r="B695" s="32" t="s">
        <v>18</v>
      </c>
      <c r="C695" s="9" t="s">
        <v>98</v>
      </c>
      <c r="D695" s="89">
        <v>3.1830914183855361</v>
      </c>
      <c r="E695" s="34">
        <v>5</v>
      </c>
      <c r="F695" s="69">
        <v>1.1459129106187928E-3</v>
      </c>
      <c r="G695" s="8">
        <v>4.8128342245989299E-3</v>
      </c>
    </row>
    <row r="696" spans="1:7" x14ac:dyDescent="0.3">
      <c r="A696">
        <v>695</v>
      </c>
      <c r="B696" s="32" t="s">
        <v>18</v>
      </c>
      <c r="C696" s="9" t="s">
        <v>98</v>
      </c>
      <c r="D696" s="89">
        <v>3.1830914183855361</v>
      </c>
      <c r="E696" s="34">
        <v>5</v>
      </c>
      <c r="F696" s="69">
        <v>1.5597147950089127E-3</v>
      </c>
      <c r="G696" s="8">
        <v>7.6426024955436687E-3</v>
      </c>
    </row>
    <row r="697" spans="1:7" x14ac:dyDescent="0.3">
      <c r="A697">
        <v>696</v>
      </c>
      <c r="B697" s="32" t="s">
        <v>18</v>
      </c>
      <c r="C697" s="9" t="s">
        <v>98</v>
      </c>
      <c r="D697" s="89">
        <v>3.1830914183855361</v>
      </c>
      <c r="E697" s="34">
        <v>5</v>
      </c>
      <c r="F697" s="69">
        <v>3.5093582887700541E-3</v>
      </c>
      <c r="G697" s="8">
        <v>1.7195855614973263E-2</v>
      </c>
    </row>
    <row r="698" spans="1:7" x14ac:dyDescent="0.3">
      <c r="A698">
        <v>697</v>
      </c>
      <c r="B698" s="32" t="s">
        <v>18</v>
      </c>
      <c r="C698" s="9" t="s">
        <v>98</v>
      </c>
      <c r="D698" s="89">
        <v>3.1830914183855361</v>
      </c>
      <c r="E698" s="34">
        <v>5</v>
      </c>
      <c r="F698" s="69">
        <v>2.2997835497835504E-3</v>
      </c>
      <c r="G698" s="8">
        <v>1.2878787878787878E-2</v>
      </c>
    </row>
    <row r="699" spans="1:7" x14ac:dyDescent="0.3">
      <c r="A699">
        <v>698</v>
      </c>
      <c r="B699" s="32" t="s">
        <v>18</v>
      </c>
      <c r="C699" s="9" t="s">
        <v>98</v>
      </c>
      <c r="D699" s="89">
        <v>3.8197097020626432</v>
      </c>
      <c r="E699" s="34">
        <v>5</v>
      </c>
      <c r="F699" s="69">
        <v>1.1459129106187928E-3</v>
      </c>
      <c r="G699" s="8">
        <v>4.8128342245989299E-3</v>
      </c>
    </row>
    <row r="700" spans="1:7" x14ac:dyDescent="0.3">
      <c r="A700">
        <v>699</v>
      </c>
      <c r="B700" s="32" t="s">
        <v>18</v>
      </c>
      <c r="C700" s="9" t="s">
        <v>98</v>
      </c>
      <c r="D700" s="89">
        <v>5.7295645530939652</v>
      </c>
      <c r="E700" s="34">
        <v>7</v>
      </c>
      <c r="F700" s="69">
        <v>4.5836516424751714E-3</v>
      </c>
      <c r="G700" s="8">
        <v>1.925133689839572E-2</v>
      </c>
    </row>
    <row r="701" spans="1:7" x14ac:dyDescent="0.3">
      <c r="A701">
        <v>700</v>
      </c>
      <c r="B701" s="32" t="s">
        <v>18</v>
      </c>
      <c r="C701" s="9" t="s">
        <v>98</v>
      </c>
      <c r="D701" s="89">
        <v>5.0929462694168581</v>
      </c>
      <c r="E701" s="34">
        <v>7</v>
      </c>
      <c r="F701" s="69">
        <v>2.5783040488922848E-3</v>
      </c>
      <c r="G701" s="8">
        <v>1.0828877005347593E-2</v>
      </c>
    </row>
    <row r="702" spans="1:7" x14ac:dyDescent="0.3">
      <c r="A702">
        <v>701</v>
      </c>
      <c r="B702" s="32" t="s">
        <v>8</v>
      </c>
      <c r="C702" s="9" t="s">
        <v>66</v>
      </c>
      <c r="D702" s="89">
        <v>8.9126559714795004</v>
      </c>
      <c r="E702" s="34">
        <v>8</v>
      </c>
      <c r="F702" s="69">
        <v>1.1459129106187928E-3</v>
      </c>
      <c r="G702" s="8">
        <v>4.8128342245989299E-3</v>
      </c>
    </row>
    <row r="703" spans="1:7" x14ac:dyDescent="0.3">
      <c r="A703">
        <v>702</v>
      </c>
      <c r="B703" s="32" t="s">
        <v>18</v>
      </c>
      <c r="C703" s="9" t="s">
        <v>98</v>
      </c>
      <c r="D703" s="89">
        <v>6.3661828367710722</v>
      </c>
      <c r="E703" s="34">
        <v>6</v>
      </c>
      <c r="F703" s="69">
        <v>7.9577285459638415E-4</v>
      </c>
      <c r="G703" s="8">
        <v>2.785204991087344E-3</v>
      </c>
    </row>
    <row r="704" spans="1:7" x14ac:dyDescent="0.3">
      <c r="A704">
        <v>703</v>
      </c>
      <c r="B704" s="32" t="s">
        <v>18</v>
      </c>
      <c r="C704" s="9" t="s">
        <v>98</v>
      </c>
      <c r="D704" s="89">
        <v>3.8197097020626432</v>
      </c>
      <c r="E704" s="34">
        <v>5</v>
      </c>
      <c r="F704" s="69">
        <v>2.2997835497835504E-3</v>
      </c>
      <c r="G704" s="8">
        <v>9.6590909090909088E-3</v>
      </c>
    </row>
    <row r="705" spans="1:7" x14ac:dyDescent="0.3">
      <c r="A705">
        <v>704</v>
      </c>
      <c r="B705" s="32" t="s">
        <v>18</v>
      </c>
      <c r="C705" s="9" t="s">
        <v>98</v>
      </c>
      <c r="D705" s="89">
        <v>3.8197097020626432</v>
      </c>
      <c r="E705" s="34">
        <v>5</v>
      </c>
      <c r="F705" s="69">
        <v>3.1830914183855366E-3</v>
      </c>
      <c r="G705" s="8">
        <v>1.5597147950089126E-2</v>
      </c>
    </row>
    <row r="706" spans="1:7" x14ac:dyDescent="0.3">
      <c r="A706">
        <v>705</v>
      </c>
      <c r="B706" s="32" t="s">
        <v>18</v>
      </c>
      <c r="C706" s="9" t="s">
        <v>98</v>
      </c>
      <c r="D706" s="89">
        <v>3.8197097020626432</v>
      </c>
      <c r="E706" s="34">
        <v>5</v>
      </c>
      <c r="F706" s="69">
        <v>4.9735803412273996E-3</v>
      </c>
      <c r="G706" s="8">
        <v>2.7852049910873436E-2</v>
      </c>
    </row>
    <row r="707" spans="1:7" x14ac:dyDescent="0.3">
      <c r="A707">
        <v>706</v>
      </c>
      <c r="B707" s="32" t="s">
        <v>18</v>
      </c>
      <c r="C707" s="9" t="s">
        <v>98</v>
      </c>
      <c r="D707" s="89">
        <v>3.8197097020626432</v>
      </c>
      <c r="E707" s="34">
        <v>5</v>
      </c>
      <c r="F707" s="69">
        <v>3.1830914183855366E-3</v>
      </c>
      <c r="G707" s="8">
        <v>1.7825311942959002E-2</v>
      </c>
    </row>
    <row r="708" spans="1:7" x14ac:dyDescent="0.3">
      <c r="A708">
        <v>707</v>
      </c>
      <c r="B708" s="32" t="s">
        <v>18</v>
      </c>
      <c r="C708" s="9" t="s">
        <v>98</v>
      </c>
      <c r="D708" s="89">
        <v>3.8197097020626432</v>
      </c>
      <c r="E708" s="34">
        <v>5</v>
      </c>
      <c r="F708" s="69">
        <v>4.5836516424751714E-3</v>
      </c>
      <c r="G708" s="8">
        <v>2.566844919786096E-2</v>
      </c>
    </row>
    <row r="709" spans="1:7" x14ac:dyDescent="0.3">
      <c r="A709">
        <v>708</v>
      </c>
      <c r="B709" s="32" t="s">
        <v>18</v>
      </c>
      <c r="C709" s="9" t="s">
        <v>98</v>
      </c>
      <c r="D709" s="89">
        <v>3.8197097020626432</v>
      </c>
      <c r="E709" s="34">
        <v>5</v>
      </c>
      <c r="F709" s="69">
        <v>3.1830914183855366E-3</v>
      </c>
      <c r="G709" s="8">
        <v>1.3368983957219249E-2</v>
      </c>
    </row>
    <row r="710" spans="1:7" x14ac:dyDescent="0.3">
      <c r="A710">
        <v>709</v>
      </c>
      <c r="B710" s="32" t="s">
        <v>18</v>
      </c>
      <c r="C710" s="9" t="s">
        <v>98</v>
      </c>
      <c r="D710" s="89">
        <v>3.8197097020626432</v>
      </c>
      <c r="E710" s="34">
        <v>5</v>
      </c>
      <c r="F710" s="69">
        <v>1.5597147950089127E-3</v>
      </c>
      <c r="G710" s="8">
        <v>5.4590017825311924E-3</v>
      </c>
    </row>
    <row r="711" spans="1:7" x14ac:dyDescent="0.3">
      <c r="A711">
        <v>710</v>
      </c>
      <c r="B711" s="32" t="s">
        <v>18</v>
      </c>
      <c r="C711" s="9" t="s">
        <v>98</v>
      </c>
      <c r="D711" s="89">
        <v>3.8197097020626432</v>
      </c>
      <c r="E711" s="34">
        <v>5</v>
      </c>
      <c r="F711" s="69">
        <v>3.1830914183855366E-3</v>
      </c>
      <c r="G711" s="8">
        <v>1.3368983957219249E-2</v>
      </c>
    </row>
    <row r="712" spans="1:7" x14ac:dyDescent="0.3">
      <c r="A712">
        <v>711</v>
      </c>
      <c r="B712" s="32" t="s">
        <v>18</v>
      </c>
      <c r="C712" s="9" t="s">
        <v>98</v>
      </c>
      <c r="D712" s="89">
        <v>3.8197097020626432</v>
      </c>
      <c r="E712" s="34">
        <v>5</v>
      </c>
      <c r="F712" s="69">
        <v>2.5783040488922848E-3</v>
      </c>
      <c r="G712" s="8">
        <v>9.0240641711229943E-3</v>
      </c>
    </row>
    <row r="713" spans="1:7" x14ac:dyDescent="0.3">
      <c r="A713">
        <v>712</v>
      </c>
      <c r="B713" s="32" t="s">
        <v>18</v>
      </c>
      <c r="C713" s="9" t="s">
        <v>98</v>
      </c>
      <c r="D713" s="89">
        <v>3.8197097020626432</v>
      </c>
      <c r="E713" s="34">
        <v>5</v>
      </c>
      <c r="F713" s="69">
        <v>2.0371785077667433E-3</v>
      </c>
      <c r="G713" s="8">
        <v>9.9821746880570418E-3</v>
      </c>
    </row>
    <row r="714" spans="1:7" x14ac:dyDescent="0.3">
      <c r="A714">
        <v>713</v>
      </c>
      <c r="B714" s="32" t="s">
        <v>18</v>
      </c>
      <c r="C714" s="9" t="s">
        <v>98</v>
      </c>
      <c r="D714" s="89">
        <v>3.8197097020626432</v>
      </c>
      <c r="E714" s="34">
        <v>5</v>
      </c>
      <c r="F714" s="69">
        <v>2.0371785077667433E-3</v>
      </c>
      <c r="G714" s="8">
        <v>8.5561497326203211E-3</v>
      </c>
    </row>
    <row r="715" spans="1:7" x14ac:dyDescent="0.3">
      <c r="A715">
        <v>714</v>
      </c>
      <c r="B715" s="32" t="s">
        <v>18</v>
      </c>
      <c r="C715" s="9" t="s">
        <v>98</v>
      </c>
      <c r="D715" s="89">
        <v>3.8197097020626432</v>
      </c>
      <c r="E715" s="34">
        <v>5</v>
      </c>
      <c r="F715" s="69">
        <v>2.5783040488922848E-3</v>
      </c>
      <c r="G715" s="8">
        <v>1.4438502673796792E-2</v>
      </c>
    </row>
    <row r="716" spans="1:7" x14ac:dyDescent="0.3">
      <c r="A716">
        <v>715</v>
      </c>
      <c r="B716" s="32" t="s">
        <v>18</v>
      </c>
      <c r="C716" s="9" t="s">
        <v>98</v>
      </c>
      <c r="D716" s="89">
        <v>3.8197097020626432</v>
      </c>
      <c r="E716" s="34">
        <v>5</v>
      </c>
      <c r="F716" s="69">
        <v>4.5836516424751714E-3</v>
      </c>
      <c r="G716" s="8">
        <v>1.925133689839572E-2</v>
      </c>
    </row>
    <row r="717" spans="1:7" x14ac:dyDescent="0.3">
      <c r="A717">
        <v>716</v>
      </c>
      <c r="B717" s="32" t="s">
        <v>18</v>
      </c>
      <c r="C717" s="9" t="s">
        <v>98</v>
      </c>
      <c r="D717" s="89">
        <v>9.5492742551566074</v>
      </c>
      <c r="E717" s="34">
        <v>6</v>
      </c>
      <c r="F717" s="69">
        <v>1.5597147950089127E-3</v>
      </c>
      <c r="G717" s="8">
        <v>6.5508021390374314E-3</v>
      </c>
    </row>
    <row r="718" spans="1:7" x14ac:dyDescent="0.3">
      <c r="A718">
        <v>717</v>
      </c>
      <c r="B718" s="32" t="s">
        <v>18</v>
      </c>
      <c r="C718" s="9" t="s">
        <v>98</v>
      </c>
      <c r="D718" s="89">
        <v>3.8197097020626432</v>
      </c>
      <c r="E718" s="34">
        <v>5</v>
      </c>
      <c r="F718" s="69">
        <v>1.5597147950089127E-3</v>
      </c>
      <c r="G718" s="8">
        <v>6.5508021390374314E-3</v>
      </c>
    </row>
    <row r="719" spans="1:7" x14ac:dyDescent="0.3">
      <c r="A719">
        <v>718</v>
      </c>
      <c r="B719" s="32" t="s">
        <v>18</v>
      </c>
      <c r="C719" s="9" t="s">
        <v>98</v>
      </c>
      <c r="D719" s="89">
        <v>4.4563279857397502</v>
      </c>
      <c r="E719" s="34">
        <v>6</v>
      </c>
      <c r="F719" s="69">
        <v>1.5597147950089127E-3</v>
      </c>
      <c r="G719" s="8">
        <v>6.5508021390374314E-3</v>
      </c>
    </row>
    <row r="720" spans="1:7" x14ac:dyDescent="0.3">
      <c r="A720">
        <v>719</v>
      </c>
      <c r="B720" s="32" t="s">
        <v>18</v>
      </c>
      <c r="C720" s="9" t="s">
        <v>98</v>
      </c>
      <c r="D720" s="89">
        <v>4.4563279857397502</v>
      </c>
      <c r="E720" s="34">
        <v>6</v>
      </c>
      <c r="F720" s="69">
        <v>1.5597147950089127E-3</v>
      </c>
      <c r="G720" s="8">
        <v>6.5508021390374314E-3</v>
      </c>
    </row>
    <row r="721" spans="1:7" x14ac:dyDescent="0.3">
      <c r="A721">
        <v>720</v>
      </c>
      <c r="B721" s="32" t="s">
        <v>18</v>
      </c>
      <c r="C721" s="9" t="s">
        <v>98</v>
      </c>
      <c r="D721" s="89">
        <v>4.4563279857397502</v>
      </c>
      <c r="E721" s="34">
        <v>6</v>
      </c>
      <c r="F721" s="69">
        <v>1.5597147950089127E-3</v>
      </c>
      <c r="G721" s="8">
        <v>6.5508021390374314E-3</v>
      </c>
    </row>
    <row r="722" spans="1:7" x14ac:dyDescent="0.3">
      <c r="A722">
        <v>721</v>
      </c>
      <c r="B722" s="32" t="s">
        <v>18</v>
      </c>
      <c r="C722" s="9" t="s">
        <v>98</v>
      </c>
      <c r="D722" s="89">
        <v>4.4563279857397502</v>
      </c>
      <c r="E722" s="34">
        <v>6</v>
      </c>
      <c r="F722" s="69">
        <v>1.5597147950089127E-3</v>
      </c>
      <c r="G722" s="8">
        <v>6.5508021390374314E-3</v>
      </c>
    </row>
    <row r="723" spans="1:7" x14ac:dyDescent="0.3">
      <c r="A723">
        <v>722</v>
      </c>
      <c r="B723" s="32" t="s">
        <v>18</v>
      </c>
      <c r="C723" s="9" t="s">
        <v>98</v>
      </c>
      <c r="D723" s="89">
        <v>4.4563279857397502</v>
      </c>
      <c r="E723" s="34">
        <v>6</v>
      </c>
      <c r="F723" s="69">
        <v>1.5597147950089127E-3</v>
      </c>
      <c r="G723" s="8">
        <v>6.5508021390374314E-3</v>
      </c>
    </row>
    <row r="724" spans="1:7" x14ac:dyDescent="0.3">
      <c r="A724">
        <v>723</v>
      </c>
      <c r="B724" s="32" t="s">
        <v>18</v>
      </c>
      <c r="C724" s="9" t="s">
        <v>98</v>
      </c>
      <c r="D724" s="89">
        <v>4.4563279857397502</v>
      </c>
      <c r="E724" s="34">
        <v>6</v>
      </c>
      <c r="F724" s="69">
        <v>1.5597147950089127E-3</v>
      </c>
      <c r="G724" s="8">
        <v>6.5508021390374314E-3</v>
      </c>
    </row>
    <row r="725" spans="1:7" x14ac:dyDescent="0.3">
      <c r="A725">
        <v>724</v>
      </c>
      <c r="B725" s="32" t="s">
        <v>18</v>
      </c>
      <c r="C725" s="9" t="s">
        <v>98</v>
      </c>
      <c r="D725" s="89">
        <v>4.4563279857397502</v>
      </c>
      <c r="E725" s="34">
        <v>6</v>
      </c>
      <c r="F725" s="69">
        <v>1.5597147950089127E-3</v>
      </c>
      <c r="G725" s="8">
        <v>4.3672014260249543E-3</v>
      </c>
    </row>
    <row r="726" spans="1:7" x14ac:dyDescent="0.3">
      <c r="A726">
        <v>725</v>
      </c>
      <c r="B726" s="32" t="s">
        <v>18</v>
      </c>
      <c r="C726" s="9" t="s">
        <v>98</v>
      </c>
      <c r="D726" s="89">
        <v>4.4563279857397502</v>
      </c>
      <c r="E726" s="34">
        <v>6</v>
      </c>
      <c r="F726" s="69">
        <v>2.5783040488922848E-3</v>
      </c>
      <c r="G726" s="8">
        <v>7.2192513368983958E-3</v>
      </c>
    </row>
    <row r="727" spans="1:7" x14ac:dyDescent="0.3">
      <c r="A727">
        <v>726</v>
      </c>
      <c r="B727" s="32" t="s">
        <v>18</v>
      </c>
      <c r="C727" s="9" t="s">
        <v>98</v>
      </c>
      <c r="D727" s="89">
        <v>4.4563279857397502</v>
      </c>
      <c r="E727" s="34">
        <v>6</v>
      </c>
      <c r="F727" s="69">
        <v>2.5783040488922848E-3</v>
      </c>
      <c r="G727" s="8">
        <v>7.2192513368983958E-3</v>
      </c>
    </row>
    <row r="728" spans="1:7" x14ac:dyDescent="0.3">
      <c r="A728">
        <v>727</v>
      </c>
      <c r="B728" s="32" t="s">
        <v>18</v>
      </c>
      <c r="C728" s="9" t="s">
        <v>98</v>
      </c>
      <c r="D728" s="89">
        <v>4.4563279857397502</v>
      </c>
      <c r="E728" s="34">
        <v>6</v>
      </c>
      <c r="F728" s="69">
        <v>2.5783040488922848E-3</v>
      </c>
      <c r="G728" s="8">
        <v>7.2192513368983958E-3</v>
      </c>
    </row>
    <row r="729" spans="1:7" x14ac:dyDescent="0.3">
      <c r="A729">
        <v>728</v>
      </c>
      <c r="B729" s="32" t="s">
        <v>18</v>
      </c>
      <c r="C729" s="9" t="s">
        <v>98</v>
      </c>
      <c r="D729" s="89">
        <v>4.4563279857397502</v>
      </c>
      <c r="E729" s="34">
        <v>6</v>
      </c>
      <c r="F729" s="69">
        <v>2.5783040488922848E-3</v>
      </c>
      <c r="G729" s="8">
        <v>7.2192513368983958E-3</v>
      </c>
    </row>
    <row r="730" spans="1:7" x14ac:dyDescent="0.3">
      <c r="A730">
        <v>729</v>
      </c>
      <c r="B730" s="32" t="s">
        <v>18</v>
      </c>
      <c r="C730" s="9" t="s">
        <v>98</v>
      </c>
      <c r="D730" s="89">
        <v>4.4563279857397502</v>
      </c>
      <c r="E730" s="34">
        <v>6</v>
      </c>
      <c r="F730" s="69">
        <v>2.5783040488922848E-3</v>
      </c>
      <c r="G730" s="8">
        <v>7.2192513368983958E-3</v>
      </c>
    </row>
    <row r="731" spans="1:7" x14ac:dyDescent="0.3">
      <c r="A731">
        <v>730</v>
      </c>
      <c r="B731" s="32" t="s">
        <v>18</v>
      </c>
      <c r="C731" s="9" t="s">
        <v>98</v>
      </c>
      <c r="D731" s="89">
        <v>4.4563279857397502</v>
      </c>
      <c r="E731" s="34">
        <v>6</v>
      </c>
      <c r="F731" s="69">
        <v>2.5783040488922848E-3</v>
      </c>
      <c r="G731" s="8">
        <v>7.2192513368983958E-3</v>
      </c>
    </row>
    <row r="732" spans="1:7" x14ac:dyDescent="0.3">
      <c r="A732">
        <v>731</v>
      </c>
      <c r="B732" s="32" t="s">
        <v>18</v>
      </c>
      <c r="C732" s="9" t="s">
        <v>98</v>
      </c>
      <c r="D732" s="89">
        <v>4.4563279857397502</v>
      </c>
      <c r="E732" s="34">
        <v>6</v>
      </c>
      <c r="F732" s="69">
        <v>2.5783040488922848E-3</v>
      </c>
      <c r="G732" s="8">
        <v>7.2192513368983958E-3</v>
      </c>
    </row>
    <row r="733" spans="1:7" x14ac:dyDescent="0.3">
      <c r="A733">
        <v>732</v>
      </c>
      <c r="B733" s="32" t="s">
        <v>18</v>
      </c>
      <c r="C733" s="9" t="s">
        <v>98</v>
      </c>
      <c r="D733" s="89">
        <v>4.4563279857397502</v>
      </c>
      <c r="E733" s="34">
        <v>6</v>
      </c>
      <c r="F733" s="69">
        <v>2.5783040488922848E-3</v>
      </c>
      <c r="G733" s="8">
        <v>7.2192513368983958E-3</v>
      </c>
    </row>
    <row r="734" spans="1:7" x14ac:dyDescent="0.3">
      <c r="A734">
        <v>733</v>
      </c>
      <c r="B734" s="32" t="s">
        <v>18</v>
      </c>
      <c r="C734" s="9" t="s">
        <v>98</v>
      </c>
      <c r="D734" s="89">
        <v>4.4563279857397502</v>
      </c>
      <c r="E734" s="34">
        <v>6</v>
      </c>
      <c r="F734" s="69">
        <v>2.5783040488922848E-3</v>
      </c>
      <c r="G734" s="8">
        <v>7.2192513368983958E-3</v>
      </c>
    </row>
    <row r="735" spans="1:7" x14ac:dyDescent="0.3">
      <c r="A735">
        <v>734</v>
      </c>
      <c r="B735" s="32" t="s">
        <v>18</v>
      </c>
      <c r="C735" s="9" t="s">
        <v>98</v>
      </c>
      <c r="D735" s="89">
        <v>4.4563279857397502</v>
      </c>
      <c r="E735" s="34">
        <v>6</v>
      </c>
      <c r="F735" s="69">
        <v>2.5783040488922848E-3</v>
      </c>
      <c r="G735" s="8">
        <v>7.2192513368983958E-3</v>
      </c>
    </row>
    <row r="736" spans="1:7" ht="13.8" customHeight="1" x14ac:dyDescent="0.3">
      <c r="A736">
        <v>735</v>
      </c>
      <c r="B736" s="32" t="s">
        <v>18</v>
      </c>
      <c r="C736" s="9" t="s">
        <v>98</v>
      </c>
      <c r="D736" s="89">
        <v>4.4563279857397502</v>
      </c>
      <c r="E736" s="34">
        <v>6</v>
      </c>
      <c r="F736" s="69">
        <v>2.5783040488922848E-3</v>
      </c>
      <c r="G736" s="8">
        <v>7.2192513368983958E-3</v>
      </c>
    </row>
    <row r="737" spans="1:7" x14ac:dyDescent="0.3">
      <c r="A737">
        <v>736</v>
      </c>
      <c r="B737" s="32" t="s">
        <v>18</v>
      </c>
      <c r="C737" s="9" t="s">
        <v>98</v>
      </c>
      <c r="D737" s="89">
        <v>4.4563279857397502</v>
      </c>
      <c r="E737" s="34">
        <v>6</v>
      </c>
      <c r="F737" s="69">
        <v>2.5783040488922848E-3</v>
      </c>
      <c r="G737" s="8">
        <v>7.2192513368983958E-3</v>
      </c>
    </row>
    <row r="738" spans="1:7" x14ac:dyDescent="0.3">
      <c r="A738">
        <v>737</v>
      </c>
      <c r="B738" s="32" t="s">
        <v>18</v>
      </c>
      <c r="C738" s="9" t="s">
        <v>98</v>
      </c>
      <c r="D738" s="89">
        <v>4.4563279857397502</v>
      </c>
      <c r="E738" s="34">
        <v>6</v>
      </c>
      <c r="F738" s="69">
        <v>2.5783040488922848E-3</v>
      </c>
      <c r="G738" s="8">
        <v>7.2192513368983958E-3</v>
      </c>
    </row>
    <row r="739" spans="1:7" x14ac:dyDescent="0.3">
      <c r="A739">
        <v>738</v>
      </c>
      <c r="B739" s="32" t="s">
        <v>18</v>
      </c>
      <c r="C739" s="9" t="s">
        <v>98</v>
      </c>
      <c r="D739" s="89">
        <v>4.4563279857397502</v>
      </c>
      <c r="E739" s="34">
        <v>6</v>
      </c>
      <c r="F739" s="69">
        <v>2.5783040488922848E-3</v>
      </c>
      <c r="G739" s="8">
        <v>7.2192513368983958E-3</v>
      </c>
    </row>
    <row r="740" spans="1:7" x14ac:dyDescent="0.3">
      <c r="A740">
        <v>739</v>
      </c>
      <c r="B740" s="32" t="s">
        <v>18</v>
      </c>
      <c r="C740" s="9" t="s">
        <v>98</v>
      </c>
      <c r="D740" s="89">
        <v>3.8197097020626432</v>
      </c>
      <c r="E740" s="34">
        <v>5</v>
      </c>
      <c r="F740" s="69">
        <v>2.5783040488922848E-3</v>
      </c>
      <c r="G740" s="8">
        <v>7.2192513368983958E-3</v>
      </c>
    </row>
    <row r="741" spans="1:7" x14ac:dyDescent="0.3">
      <c r="A741">
        <v>740</v>
      </c>
      <c r="B741" s="32" t="s">
        <v>18</v>
      </c>
      <c r="C741" s="9" t="s">
        <v>98</v>
      </c>
      <c r="D741" s="89">
        <v>3.8197097020626432</v>
      </c>
      <c r="E741" s="34">
        <v>5</v>
      </c>
      <c r="F741" s="69">
        <v>2.5783040488922848E-3</v>
      </c>
      <c r="G741" s="8">
        <v>7.2192513368983958E-3</v>
      </c>
    </row>
    <row r="742" spans="1:7" x14ac:dyDescent="0.3">
      <c r="A742">
        <v>741</v>
      </c>
      <c r="B742" s="32" t="s">
        <v>18</v>
      </c>
      <c r="C742" s="9" t="s">
        <v>98</v>
      </c>
      <c r="D742" s="89">
        <v>4.1380188439011967</v>
      </c>
      <c r="E742" s="34">
        <v>5</v>
      </c>
      <c r="F742" s="69">
        <v>2.5783040488922848E-3</v>
      </c>
      <c r="G742" s="8">
        <v>7.2192513368983958E-3</v>
      </c>
    </row>
    <row r="743" spans="1:7" x14ac:dyDescent="0.3">
      <c r="A743">
        <v>742</v>
      </c>
      <c r="B743" s="32" t="s">
        <v>18</v>
      </c>
      <c r="C743" s="9" t="s">
        <v>98</v>
      </c>
      <c r="D743" s="89">
        <v>8.9126559714795004</v>
      </c>
      <c r="E743" s="34">
        <v>8</v>
      </c>
      <c r="F743" s="69">
        <v>2.5783040488922848E-3</v>
      </c>
      <c r="G743" s="8">
        <v>7.2192513368983958E-3</v>
      </c>
    </row>
    <row r="744" spans="1:7" x14ac:dyDescent="0.3">
      <c r="A744">
        <v>743</v>
      </c>
      <c r="B744" s="32" t="s">
        <v>18</v>
      </c>
      <c r="C744" s="9" t="s">
        <v>98</v>
      </c>
      <c r="D744" s="89">
        <v>4.4563279857397502</v>
      </c>
      <c r="E744" s="34">
        <v>5</v>
      </c>
      <c r="F744" s="69">
        <v>2.5783040488922848E-3</v>
      </c>
      <c r="G744" s="8">
        <v>7.2192513368983958E-3</v>
      </c>
    </row>
    <row r="745" spans="1:7" x14ac:dyDescent="0.3">
      <c r="A745">
        <v>744</v>
      </c>
      <c r="B745" s="32" t="s">
        <v>8</v>
      </c>
      <c r="C745" s="9" t="s">
        <v>66</v>
      </c>
      <c r="D745" s="89">
        <v>8.9126559714795004</v>
      </c>
      <c r="E745" s="34">
        <v>8</v>
      </c>
      <c r="F745" s="69">
        <v>2.5783040488922848E-3</v>
      </c>
      <c r="G745" s="8">
        <v>7.2192513368983958E-3</v>
      </c>
    </row>
    <row r="746" spans="1:7" x14ac:dyDescent="0.3">
      <c r="A746">
        <v>745</v>
      </c>
      <c r="B746" s="32" t="s">
        <v>18</v>
      </c>
      <c r="C746" s="9" t="s">
        <v>98</v>
      </c>
      <c r="D746" s="89">
        <v>3.8197097020626432</v>
      </c>
      <c r="E746" s="34">
        <v>5</v>
      </c>
      <c r="F746" s="69">
        <v>2.5783040488922848E-3</v>
      </c>
      <c r="G746" s="8">
        <v>7.2192513368983958E-3</v>
      </c>
    </row>
    <row r="747" spans="1:7" x14ac:dyDescent="0.3">
      <c r="A747">
        <v>746</v>
      </c>
      <c r="B747" s="32" t="s">
        <v>18</v>
      </c>
      <c r="C747" s="9" t="s">
        <v>98</v>
      </c>
      <c r="D747" s="89">
        <v>5.0929462694168581</v>
      </c>
      <c r="E747" s="34">
        <v>6</v>
      </c>
      <c r="F747" s="69">
        <v>2.5783040488922848E-3</v>
      </c>
      <c r="G747" s="8">
        <v>7.2192513368983958E-3</v>
      </c>
    </row>
    <row r="748" spans="1:7" x14ac:dyDescent="0.3">
      <c r="A748">
        <v>747</v>
      </c>
      <c r="B748" s="32" t="s">
        <v>18</v>
      </c>
      <c r="C748" s="9" t="s">
        <v>98</v>
      </c>
      <c r="D748" s="89">
        <v>8.9126559714795004</v>
      </c>
      <c r="E748" s="34">
        <v>8</v>
      </c>
      <c r="F748" s="69">
        <v>2.5783040488922848E-3</v>
      </c>
      <c r="G748" s="8">
        <v>7.2192513368983958E-3</v>
      </c>
    </row>
    <row r="749" spans="1:7" x14ac:dyDescent="0.3">
      <c r="A749">
        <v>748</v>
      </c>
      <c r="B749" s="32" t="s">
        <v>18</v>
      </c>
      <c r="C749" s="9" t="s">
        <v>98</v>
      </c>
      <c r="D749" s="89">
        <v>9.5492742551566074</v>
      </c>
      <c r="E749" s="34">
        <v>8</v>
      </c>
      <c r="F749" s="69">
        <v>2.5783040488922848E-3</v>
      </c>
      <c r="G749" s="8">
        <v>7.2192513368983958E-3</v>
      </c>
    </row>
    <row r="750" spans="1:7" x14ac:dyDescent="0.3">
      <c r="A750">
        <v>749</v>
      </c>
      <c r="B750" s="32" t="s">
        <v>18</v>
      </c>
      <c r="C750" s="9" t="s">
        <v>98</v>
      </c>
      <c r="D750" s="89">
        <v>3.8197097020626432</v>
      </c>
      <c r="E750" s="34">
        <v>4</v>
      </c>
      <c r="F750" s="69">
        <v>2.5783040488922848E-3</v>
      </c>
      <c r="G750" s="8">
        <v>7.2192513368983958E-3</v>
      </c>
    </row>
    <row r="751" spans="1:7" x14ac:dyDescent="0.3">
      <c r="A751">
        <v>750</v>
      </c>
      <c r="B751" s="32" t="s">
        <v>18</v>
      </c>
      <c r="C751" s="9" t="s">
        <v>98</v>
      </c>
      <c r="D751" s="89">
        <v>7.0028011204481793</v>
      </c>
      <c r="E751" s="34">
        <v>25</v>
      </c>
      <c r="F751" s="69">
        <v>2.5783040488922848E-3</v>
      </c>
      <c r="G751" s="8">
        <v>7.2192513368983958E-3</v>
      </c>
    </row>
    <row r="752" spans="1:7" x14ac:dyDescent="0.3">
      <c r="A752">
        <v>751</v>
      </c>
      <c r="B752" s="32" t="s">
        <v>18</v>
      </c>
      <c r="C752" s="9" t="s">
        <v>98</v>
      </c>
      <c r="D752" s="89">
        <v>3.8197097020626432</v>
      </c>
      <c r="E752" s="34">
        <v>2.5</v>
      </c>
      <c r="F752" s="69">
        <v>2.5783040488922848E-3</v>
      </c>
      <c r="G752" s="8">
        <v>7.2192513368983958E-3</v>
      </c>
    </row>
    <row r="753" spans="1:7" x14ac:dyDescent="0.3">
      <c r="A753">
        <v>752</v>
      </c>
      <c r="B753" s="32" t="s">
        <v>18</v>
      </c>
      <c r="C753" s="9" t="s">
        <v>98</v>
      </c>
      <c r="D753" s="89">
        <v>6.3661828367710722</v>
      </c>
      <c r="E753" s="34">
        <v>3</v>
      </c>
      <c r="F753" s="69">
        <v>2.5783040488922848E-3</v>
      </c>
      <c r="G753" s="8">
        <v>7.2192513368983958E-3</v>
      </c>
    </row>
    <row r="754" spans="1:7" x14ac:dyDescent="0.3">
      <c r="A754">
        <v>753</v>
      </c>
      <c r="B754" s="32" t="s">
        <v>18</v>
      </c>
      <c r="C754" s="9" t="s">
        <v>98</v>
      </c>
      <c r="D754" s="89">
        <v>5.0929462694168581</v>
      </c>
      <c r="E754" s="34">
        <v>5</v>
      </c>
      <c r="F754" s="69">
        <v>2.5783040488922848E-3</v>
      </c>
      <c r="G754" s="8">
        <v>7.2192513368983958E-3</v>
      </c>
    </row>
    <row r="755" spans="1:7" x14ac:dyDescent="0.3">
      <c r="A755">
        <v>754</v>
      </c>
      <c r="B755" s="32" t="s">
        <v>18</v>
      </c>
      <c r="C755" s="9" t="s">
        <v>98</v>
      </c>
      <c r="D755" s="89">
        <v>7.6394194041252863</v>
      </c>
      <c r="E755" s="34">
        <v>8</v>
      </c>
      <c r="F755" s="69">
        <v>2.5783040488922848E-3</v>
      </c>
      <c r="G755" s="8">
        <v>7.2192513368983958E-3</v>
      </c>
    </row>
    <row r="756" spans="1:7" x14ac:dyDescent="0.3">
      <c r="A756">
        <v>755</v>
      </c>
      <c r="B756" s="32" t="s">
        <v>18</v>
      </c>
      <c r="C756" s="9" t="s">
        <v>98</v>
      </c>
      <c r="D756" s="89">
        <v>5.0929462694168581</v>
      </c>
      <c r="E756" s="34">
        <v>4</v>
      </c>
      <c r="F756" s="69">
        <v>2.5783040488922848E-3</v>
      </c>
      <c r="G756" s="8">
        <v>7.2192513368983958E-3</v>
      </c>
    </row>
    <row r="757" spans="1:7" x14ac:dyDescent="0.3">
      <c r="A757">
        <v>756</v>
      </c>
      <c r="B757" s="32" t="s">
        <v>18</v>
      </c>
      <c r="C757" s="9" t="s">
        <v>98</v>
      </c>
      <c r="D757" s="89">
        <v>6.3661828367710722</v>
      </c>
      <c r="E757" s="34">
        <v>6</v>
      </c>
      <c r="F757" s="69">
        <v>2.5783040488922848E-3</v>
      </c>
      <c r="G757" s="8">
        <v>7.2192513368983958E-3</v>
      </c>
    </row>
    <row r="758" spans="1:7" x14ac:dyDescent="0.3">
      <c r="A758">
        <v>757</v>
      </c>
      <c r="B758" s="32" t="s">
        <v>8</v>
      </c>
      <c r="C758" s="9" t="s">
        <v>66</v>
      </c>
      <c r="D758" s="89">
        <v>9.5492742551566074</v>
      </c>
      <c r="E758" s="34">
        <v>6</v>
      </c>
      <c r="F758" s="69">
        <v>2.5783040488922848E-3</v>
      </c>
      <c r="G758" s="8">
        <v>7.2192513368983958E-3</v>
      </c>
    </row>
    <row r="759" spans="1:7" x14ac:dyDescent="0.3">
      <c r="A759">
        <v>758</v>
      </c>
      <c r="B759" s="32" t="s">
        <v>8</v>
      </c>
      <c r="C759" s="9" t="s">
        <v>66</v>
      </c>
      <c r="D759" s="89">
        <v>8.9126559714795004</v>
      </c>
      <c r="E759" s="34">
        <v>5</v>
      </c>
      <c r="F759" s="69">
        <v>2.5783040488922848E-3</v>
      </c>
      <c r="G759" s="8">
        <v>7.2192513368983958E-3</v>
      </c>
    </row>
    <row r="760" spans="1:7" x14ac:dyDescent="0.3">
      <c r="A760">
        <v>759</v>
      </c>
      <c r="B760" s="32" t="s">
        <v>18</v>
      </c>
      <c r="C760" s="9" t="s">
        <v>98</v>
      </c>
      <c r="D760" s="89">
        <v>5.7295645530939652</v>
      </c>
      <c r="E760" s="34">
        <v>5</v>
      </c>
      <c r="F760" s="69">
        <v>2.5783040488922848E-3</v>
      </c>
      <c r="G760" s="8">
        <v>7.2192513368983958E-3</v>
      </c>
    </row>
    <row r="761" spans="1:7" x14ac:dyDescent="0.3">
      <c r="A761">
        <v>760</v>
      </c>
      <c r="B761" s="32" t="s">
        <v>18</v>
      </c>
      <c r="C761" s="9" t="s">
        <v>98</v>
      </c>
      <c r="D761" s="89">
        <v>6.3661828367710722</v>
      </c>
      <c r="E761" s="34">
        <v>2.5</v>
      </c>
      <c r="F761" s="69">
        <v>2.5783040488922848E-3</v>
      </c>
      <c r="G761" s="8">
        <v>7.2192513368983958E-3</v>
      </c>
    </row>
    <row r="762" spans="1:7" x14ac:dyDescent="0.3">
      <c r="A762">
        <v>761</v>
      </c>
      <c r="B762" s="32" t="s">
        <v>18</v>
      </c>
      <c r="C762" s="9" t="s">
        <v>98</v>
      </c>
      <c r="D762" s="89">
        <v>7.0028011204481793</v>
      </c>
      <c r="E762" s="34">
        <v>4</v>
      </c>
      <c r="F762" s="69">
        <v>2.5783040488922848E-3</v>
      </c>
      <c r="G762" s="8">
        <v>7.2192513368983958E-3</v>
      </c>
    </row>
    <row r="763" spans="1:7" x14ac:dyDescent="0.3">
      <c r="A763">
        <v>762</v>
      </c>
      <c r="B763" s="32" t="s">
        <v>18</v>
      </c>
      <c r="C763" s="9" t="s">
        <v>98</v>
      </c>
      <c r="D763" s="89">
        <v>5.7295645530939652</v>
      </c>
      <c r="E763" s="34">
        <v>3</v>
      </c>
      <c r="F763" s="69">
        <v>2.5783040488922848E-3</v>
      </c>
      <c r="G763" s="8">
        <v>7.2192513368983958E-3</v>
      </c>
    </row>
    <row r="764" spans="1:7" x14ac:dyDescent="0.3">
      <c r="A764">
        <v>763</v>
      </c>
      <c r="B764" s="32" t="s">
        <v>18</v>
      </c>
      <c r="C764" s="9" t="s">
        <v>98</v>
      </c>
      <c r="D764" s="89">
        <v>9.2309651133180548</v>
      </c>
      <c r="E764" s="34">
        <v>3.5</v>
      </c>
      <c r="F764" s="69">
        <v>2.5783040488922848E-3</v>
      </c>
      <c r="G764" s="8">
        <v>7.2192513368983958E-3</v>
      </c>
    </row>
    <row r="765" spans="1:7" x14ac:dyDescent="0.3">
      <c r="A765">
        <v>764</v>
      </c>
      <c r="B765" s="32" t="s">
        <v>18</v>
      </c>
      <c r="C765" s="9" t="s">
        <v>98</v>
      </c>
      <c r="D765" s="89">
        <v>7.0028011204481793</v>
      </c>
      <c r="E765" s="34">
        <v>3</v>
      </c>
      <c r="F765" s="69">
        <v>2.5783040488922848E-3</v>
      </c>
      <c r="G765" s="8">
        <v>7.2192513368983958E-3</v>
      </c>
    </row>
    <row r="766" spans="1:7" x14ac:dyDescent="0.3">
      <c r="A766">
        <v>765</v>
      </c>
      <c r="B766" s="32" t="s">
        <v>18</v>
      </c>
      <c r="C766" s="9" t="s">
        <v>98</v>
      </c>
      <c r="D766" s="89">
        <v>6.3661828367710722</v>
      </c>
      <c r="E766" s="34">
        <v>2.5</v>
      </c>
      <c r="F766" s="69">
        <v>2.5783040488922848E-3</v>
      </c>
      <c r="G766" s="8">
        <v>7.2192513368983958E-3</v>
      </c>
    </row>
    <row r="767" spans="1:7" x14ac:dyDescent="0.3">
      <c r="A767">
        <v>766</v>
      </c>
      <c r="B767" s="32" t="s">
        <v>18</v>
      </c>
      <c r="C767" s="9" t="s">
        <v>98</v>
      </c>
      <c r="D767" s="89">
        <v>5.0929462694168581</v>
      </c>
      <c r="E767" s="34">
        <v>2</v>
      </c>
      <c r="F767" s="69">
        <v>2.5783040488922848E-3</v>
      </c>
      <c r="G767" s="8">
        <v>7.2192513368983958E-3</v>
      </c>
    </row>
    <row r="768" spans="1:7" x14ac:dyDescent="0.3">
      <c r="A768">
        <v>767</v>
      </c>
      <c r="B768" s="32" t="s">
        <v>18</v>
      </c>
      <c r="C768" s="9" t="s">
        <v>98</v>
      </c>
      <c r="D768" s="89">
        <v>8.9126559714795004</v>
      </c>
      <c r="E768" s="34">
        <v>3</v>
      </c>
      <c r="F768" s="69">
        <v>2.5783040488922848E-3</v>
      </c>
      <c r="G768" s="8">
        <v>7.2192513368983958E-3</v>
      </c>
    </row>
    <row r="769" spans="1:7" x14ac:dyDescent="0.3">
      <c r="A769">
        <v>768</v>
      </c>
      <c r="B769" s="32" t="s">
        <v>18</v>
      </c>
      <c r="C769" s="9" t="s">
        <v>98</v>
      </c>
      <c r="D769" s="89">
        <v>5.0929462694168581</v>
      </c>
      <c r="E769" s="34">
        <v>5</v>
      </c>
      <c r="F769" s="69">
        <v>2.5783040488922848E-3</v>
      </c>
      <c r="G769" s="8">
        <v>7.2192513368983958E-3</v>
      </c>
    </row>
    <row r="770" spans="1:7" x14ac:dyDescent="0.3">
      <c r="A770">
        <v>769</v>
      </c>
      <c r="B770" s="32" t="s">
        <v>18</v>
      </c>
      <c r="C770" s="9" t="s">
        <v>98</v>
      </c>
      <c r="D770" s="89">
        <v>6.3661828367710722</v>
      </c>
      <c r="E770" s="34">
        <v>6</v>
      </c>
      <c r="F770" s="69">
        <v>2.5783040488922848E-3</v>
      </c>
      <c r="G770" s="8">
        <v>7.2192513368983958E-3</v>
      </c>
    </row>
    <row r="771" spans="1:7" x14ac:dyDescent="0.3">
      <c r="A771">
        <v>770</v>
      </c>
      <c r="B771" s="32" t="s">
        <v>18</v>
      </c>
      <c r="C771" s="9" t="s">
        <v>98</v>
      </c>
      <c r="D771" s="89">
        <v>4.7746371275783037</v>
      </c>
      <c r="E771" s="34">
        <v>5</v>
      </c>
      <c r="F771" s="69">
        <v>2.5783040488922848E-3</v>
      </c>
      <c r="G771" s="8">
        <v>7.2192513368983958E-3</v>
      </c>
    </row>
    <row r="772" spans="1:7" x14ac:dyDescent="0.3">
      <c r="A772">
        <v>771</v>
      </c>
      <c r="B772" s="32" t="s">
        <v>18</v>
      </c>
      <c r="C772" s="9" t="s">
        <v>98</v>
      </c>
      <c r="D772" s="89">
        <v>4.7746371275783037</v>
      </c>
      <c r="E772" s="34">
        <v>5</v>
      </c>
      <c r="F772" s="69">
        <v>2.5783040488922848E-3</v>
      </c>
      <c r="G772" s="8">
        <v>7.2192513368983958E-3</v>
      </c>
    </row>
    <row r="773" spans="1:7" x14ac:dyDescent="0.3">
      <c r="A773">
        <v>772</v>
      </c>
      <c r="B773" s="32" t="s">
        <v>18</v>
      </c>
      <c r="C773" s="9" t="s">
        <v>98</v>
      </c>
      <c r="D773" s="89">
        <v>6.3661828367710722</v>
      </c>
      <c r="E773" s="34">
        <v>6</v>
      </c>
      <c r="F773" s="69">
        <v>2.5783040488922848E-3</v>
      </c>
      <c r="G773" s="8">
        <v>7.2192513368983958E-3</v>
      </c>
    </row>
    <row r="774" spans="1:7" x14ac:dyDescent="0.3">
      <c r="A774">
        <v>773</v>
      </c>
      <c r="B774" s="32" t="s">
        <v>18</v>
      </c>
      <c r="C774" s="9" t="s">
        <v>98</v>
      </c>
      <c r="D774" s="89">
        <v>5.0929462694168581</v>
      </c>
      <c r="E774" s="34">
        <v>6</v>
      </c>
      <c r="F774" s="69">
        <v>2.5783040488922848E-3</v>
      </c>
      <c r="G774" s="8">
        <v>7.2192513368983958E-3</v>
      </c>
    </row>
    <row r="775" spans="1:7" x14ac:dyDescent="0.3">
      <c r="A775">
        <v>774</v>
      </c>
      <c r="B775" s="32" t="s">
        <v>18</v>
      </c>
      <c r="C775" s="9" t="s">
        <v>98</v>
      </c>
      <c r="D775" s="89">
        <v>4.7746371275783037</v>
      </c>
      <c r="E775" s="34">
        <v>5</v>
      </c>
      <c r="F775" s="69">
        <v>2.5783040488922848E-3</v>
      </c>
      <c r="G775" s="8">
        <v>7.2192513368983958E-3</v>
      </c>
    </row>
    <row r="776" spans="1:7" x14ac:dyDescent="0.3">
      <c r="A776">
        <v>775</v>
      </c>
      <c r="B776" s="32" t="s">
        <v>18</v>
      </c>
      <c r="C776" s="9" t="s">
        <v>98</v>
      </c>
      <c r="D776" s="89">
        <v>4.4563279857397502</v>
      </c>
      <c r="E776" s="34">
        <v>6</v>
      </c>
      <c r="F776" s="69">
        <v>2.5783040488922848E-3</v>
      </c>
      <c r="G776" s="8">
        <v>7.2192513368983958E-3</v>
      </c>
    </row>
    <row r="777" spans="1:7" x14ac:dyDescent="0.3">
      <c r="A777">
        <v>776</v>
      </c>
      <c r="B777" s="32" t="s">
        <v>18</v>
      </c>
      <c r="C777" s="9" t="s">
        <v>98</v>
      </c>
      <c r="D777" s="89">
        <v>3.8197097020626432</v>
      </c>
      <c r="E777" s="34">
        <v>5</v>
      </c>
      <c r="F777" s="69">
        <v>2.5783040488922848E-3</v>
      </c>
      <c r="G777" s="8">
        <v>7.2192513368983958E-3</v>
      </c>
    </row>
    <row r="778" spans="1:7" x14ac:dyDescent="0.3">
      <c r="A778">
        <v>777</v>
      </c>
      <c r="B778" s="32" t="s">
        <v>18</v>
      </c>
      <c r="C778" s="9" t="s">
        <v>98</v>
      </c>
      <c r="D778" s="89">
        <v>3.8197097020626432</v>
      </c>
      <c r="E778" s="34">
        <v>5</v>
      </c>
      <c r="F778" s="69">
        <v>2.5783040488922848E-3</v>
      </c>
      <c r="G778" s="8">
        <v>7.2192513368983958E-3</v>
      </c>
    </row>
    <row r="779" spans="1:7" x14ac:dyDescent="0.3">
      <c r="A779">
        <v>778</v>
      </c>
      <c r="B779" s="32" t="s">
        <v>18</v>
      </c>
      <c r="C779" s="9" t="s">
        <v>98</v>
      </c>
      <c r="D779" s="89">
        <v>6.3661828367710722</v>
      </c>
      <c r="E779" s="34">
        <v>6</v>
      </c>
      <c r="F779" s="69">
        <v>2.5783040488922848E-3</v>
      </c>
      <c r="G779" s="8">
        <v>7.2192513368983958E-3</v>
      </c>
    </row>
    <row r="780" spans="1:7" x14ac:dyDescent="0.3">
      <c r="A780">
        <v>779</v>
      </c>
      <c r="B780" s="32" t="s">
        <v>18</v>
      </c>
      <c r="C780" s="9" t="s">
        <v>98</v>
      </c>
      <c r="D780" s="89">
        <v>7.0028011204481793</v>
      </c>
      <c r="E780" s="34">
        <v>7</v>
      </c>
      <c r="F780" s="69">
        <v>2.5783040488922848E-3</v>
      </c>
      <c r="G780" s="8">
        <v>7.2192513368983958E-3</v>
      </c>
    </row>
    <row r="781" spans="1:7" x14ac:dyDescent="0.3">
      <c r="A781">
        <v>780</v>
      </c>
      <c r="B781" s="32" t="s">
        <v>18</v>
      </c>
      <c r="C781" s="9" t="s">
        <v>98</v>
      </c>
      <c r="D781" s="89">
        <v>5.7295645530939652</v>
      </c>
      <c r="E781" s="34">
        <v>6</v>
      </c>
      <c r="F781" s="69">
        <v>2.5783040488922848E-3</v>
      </c>
      <c r="G781" s="8">
        <v>7.2192513368983958E-3</v>
      </c>
    </row>
    <row r="782" spans="1:7" x14ac:dyDescent="0.3">
      <c r="A782">
        <v>781</v>
      </c>
      <c r="B782" s="32" t="s">
        <v>18</v>
      </c>
      <c r="C782" s="9" t="s">
        <v>98</v>
      </c>
      <c r="D782" s="89">
        <v>3.1830914183855361</v>
      </c>
      <c r="E782" s="34">
        <v>4</v>
      </c>
      <c r="F782" s="69">
        <v>2.5783040488922848E-3</v>
      </c>
      <c r="G782" s="8">
        <v>7.2192513368983958E-3</v>
      </c>
    </row>
    <row r="783" spans="1:7" x14ac:dyDescent="0.3">
      <c r="A783">
        <v>782</v>
      </c>
      <c r="B783" s="32" t="s">
        <v>18</v>
      </c>
      <c r="C783" s="9" t="s">
        <v>98</v>
      </c>
      <c r="D783" s="89">
        <v>3.8197097020626432</v>
      </c>
      <c r="E783" s="34">
        <v>4</v>
      </c>
      <c r="F783" s="69">
        <v>2.5783040488922848E-3</v>
      </c>
      <c r="G783" s="8">
        <v>7.2192513368983958E-3</v>
      </c>
    </row>
    <row r="784" spans="1:7" x14ac:dyDescent="0.3">
      <c r="A784">
        <v>783</v>
      </c>
      <c r="B784" s="32" t="s">
        <v>18</v>
      </c>
      <c r="C784" s="9" t="s">
        <v>98</v>
      </c>
      <c r="D784" s="89">
        <v>6.3661828367710722</v>
      </c>
      <c r="E784" s="34">
        <v>6</v>
      </c>
      <c r="F784" s="69">
        <v>2.5783040488922848E-3</v>
      </c>
      <c r="G784" s="8">
        <v>7.2192513368983958E-3</v>
      </c>
    </row>
    <row r="785" spans="1:7" x14ac:dyDescent="0.3">
      <c r="A785">
        <v>784</v>
      </c>
      <c r="B785" s="32" t="s">
        <v>18</v>
      </c>
      <c r="C785" s="9" t="s">
        <v>98</v>
      </c>
      <c r="D785" s="89">
        <v>4.4563279857397502</v>
      </c>
      <c r="E785" s="34">
        <v>5</v>
      </c>
      <c r="F785" s="69">
        <v>2.5783040488922848E-3</v>
      </c>
      <c r="G785" s="8">
        <v>7.2192513368983958E-3</v>
      </c>
    </row>
    <row r="786" spans="1:7" x14ac:dyDescent="0.3">
      <c r="A786">
        <v>785</v>
      </c>
      <c r="B786" s="32" t="s">
        <v>18</v>
      </c>
      <c r="C786" s="9" t="s">
        <v>98</v>
      </c>
      <c r="D786" s="89">
        <v>5.7295645530939652</v>
      </c>
      <c r="E786" s="34">
        <v>6</v>
      </c>
      <c r="F786" s="69">
        <v>2.5783040488922848E-3</v>
      </c>
      <c r="G786" s="8">
        <v>7.2192513368983958E-3</v>
      </c>
    </row>
    <row r="787" spans="1:7" x14ac:dyDescent="0.3">
      <c r="A787">
        <v>786</v>
      </c>
      <c r="B787" s="32" t="s">
        <v>18</v>
      </c>
      <c r="C787" s="9" t="s">
        <v>98</v>
      </c>
      <c r="D787" s="89">
        <v>7.0028011204481793</v>
      </c>
      <c r="E787" s="34">
        <v>8</v>
      </c>
      <c r="F787" s="69">
        <v>2.5783040488922848E-3</v>
      </c>
      <c r="G787" s="8">
        <v>7.2192513368983958E-3</v>
      </c>
    </row>
    <row r="788" spans="1:7" x14ac:dyDescent="0.3">
      <c r="A788">
        <v>787</v>
      </c>
      <c r="B788" s="32" t="s">
        <v>18</v>
      </c>
      <c r="C788" s="9" t="s">
        <v>98</v>
      </c>
      <c r="D788" s="89">
        <v>7.3211102622867328</v>
      </c>
      <c r="E788" s="34">
        <v>8</v>
      </c>
      <c r="F788" s="69">
        <v>2.5783040488922848E-3</v>
      </c>
      <c r="G788" s="8">
        <v>7.2192513368983958E-3</v>
      </c>
    </row>
    <row r="789" spans="1:7" x14ac:dyDescent="0.3">
      <c r="A789">
        <v>788</v>
      </c>
      <c r="B789" s="32" t="s">
        <v>18</v>
      </c>
      <c r="C789" s="9" t="s">
        <v>98</v>
      </c>
      <c r="D789" s="89">
        <v>5.7295645530939652</v>
      </c>
      <c r="E789" s="34">
        <v>5</v>
      </c>
      <c r="F789" s="69">
        <v>2.5783040488922848E-3</v>
      </c>
      <c r="G789" s="8">
        <v>7.2192513368983958E-3</v>
      </c>
    </row>
    <row r="790" spans="1:7" x14ac:dyDescent="0.3">
      <c r="A790">
        <v>789</v>
      </c>
      <c r="B790" s="32" t="s">
        <v>18</v>
      </c>
      <c r="C790" s="9" t="s">
        <v>98</v>
      </c>
      <c r="D790" s="89">
        <v>7.6394194041252863</v>
      </c>
      <c r="E790" s="34">
        <v>7</v>
      </c>
      <c r="F790" s="69">
        <v>2.5783040488922848E-3</v>
      </c>
      <c r="G790" s="8">
        <v>7.2192513368983958E-3</v>
      </c>
    </row>
    <row r="791" spans="1:7" x14ac:dyDescent="0.3">
      <c r="A791">
        <v>790</v>
      </c>
      <c r="B791" s="32" t="s">
        <v>18</v>
      </c>
      <c r="C791" s="9" t="s">
        <v>98</v>
      </c>
      <c r="D791" s="89">
        <v>5.0929462694168581</v>
      </c>
      <c r="E791" s="34">
        <v>5</v>
      </c>
      <c r="F791" s="69">
        <v>2.5783040488922848E-3</v>
      </c>
      <c r="G791" s="8">
        <v>7.2192513368983958E-3</v>
      </c>
    </row>
    <row r="792" spans="1:7" x14ac:dyDescent="0.3">
      <c r="A792">
        <v>791</v>
      </c>
      <c r="B792" s="32" t="s">
        <v>18</v>
      </c>
      <c r="C792" s="9" t="s">
        <v>98</v>
      </c>
      <c r="D792" s="89">
        <v>5.0929462694168581</v>
      </c>
      <c r="E792" s="34">
        <v>5</v>
      </c>
      <c r="F792" s="69">
        <v>2.5783040488922848E-3</v>
      </c>
      <c r="G792" s="8">
        <v>7.2192513368983958E-3</v>
      </c>
    </row>
    <row r="793" spans="1:7" x14ac:dyDescent="0.3">
      <c r="A793">
        <v>792</v>
      </c>
      <c r="B793" s="32" t="s">
        <v>18</v>
      </c>
      <c r="C793" s="9" t="s">
        <v>98</v>
      </c>
      <c r="D793" s="89">
        <v>4.7746371275783037</v>
      </c>
      <c r="E793" s="34">
        <v>4</v>
      </c>
      <c r="F793" s="69">
        <v>2.5783040488922848E-3</v>
      </c>
      <c r="G793" s="8">
        <v>7.2192513368983958E-3</v>
      </c>
    </row>
    <row r="794" spans="1:7" x14ac:dyDescent="0.3">
      <c r="A794">
        <v>793</v>
      </c>
      <c r="B794" s="32" t="s">
        <v>18</v>
      </c>
      <c r="C794" s="9" t="s">
        <v>98</v>
      </c>
      <c r="D794" s="89">
        <v>3.1830914183855361</v>
      </c>
      <c r="E794" s="34">
        <v>6</v>
      </c>
      <c r="F794" s="69">
        <v>2.5783040488922848E-3</v>
      </c>
      <c r="G794" s="8">
        <v>7.2192513368983958E-3</v>
      </c>
    </row>
    <row r="795" spans="1:7" x14ac:dyDescent="0.3">
      <c r="A795">
        <v>794</v>
      </c>
      <c r="B795" s="32" t="s">
        <v>18</v>
      </c>
      <c r="C795" s="9" t="s">
        <v>98</v>
      </c>
      <c r="D795" s="89">
        <v>3.8197097020626432</v>
      </c>
      <c r="E795" s="34">
        <v>6</v>
      </c>
      <c r="F795" s="69">
        <v>2.5783040488922848E-3</v>
      </c>
      <c r="G795" s="8">
        <v>7.2192513368983958E-3</v>
      </c>
    </row>
    <row r="796" spans="1:7" x14ac:dyDescent="0.3">
      <c r="A796">
        <v>795</v>
      </c>
      <c r="B796" s="32" t="s">
        <v>18</v>
      </c>
      <c r="C796" s="9" t="s">
        <v>98</v>
      </c>
      <c r="D796" s="89">
        <v>4.4563279857397502</v>
      </c>
      <c r="E796" s="34">
        <v>7</v>
      </c>
      <c r="F796" s="69">
        <v>2.5783040488922848E-3</v>
      </c>
      <c r="G796" s="8">
        <v>7.2192513368983958E-3</v>
      </c>
    </row>
    <row r="797" spans="1:7" x14ac:dyDescent="0.3">
      <c r="A797">
        <v>796</v>
      </c>
      <c r="B797" s="32" t="s">
        <v>18</v>
      </c>
      <c r="C797" s="9" t="s">
        <v>98</v>
      </c>
      <c r="D797" s="89">
        <v>5.0929462694168581</v>
      </c>
      <c r="E797" s="34">
        <v>5</v>
      </c>
      <c r="F797" s="69">
        <v>2.5783040488922848E-3</v>
      </c>
      <c r="G797" s="8">
        <v>7.2192513368983958E-3</v>
      </c>
    </row>
    <row r="798" spans="1:7" x14ac:dyDescent="0.3">
      <c r="A798">
        <v>797</v>
      </c>
      <c r="B798" s="32" t="s">
        <v>18</v>
      </c>
      <c r="C798" s="9" t="s">
        <v>98</v>
      </c>
      <c r="D798" s="89">
        <v>5.7295645530939652</v>
      </c>
      <c r="E798" s="34">
        <v>6</v>
      </c>
      <c r="F798" s="69">
        <v>2.5783040488922848E-3</v>
      </c>
      <c r="G798" s="8">
        <v>7.2192513368983958E-3</v>
      </c>
    </row>
    <row r="799" spans="1:7" x14ac:dyDescent="0.3">
      <c r="A799">
        <v>798</v>
      </c>
      <c r="B799" s="32" t="s">
        <v>18</v>
      </c>
      <c r="C799" s="9" t="s">
        <v>98</v>
      </c>
      <c r="D799" s="89">
        <v>3.8197097020626432</v>
      </c>
      <c r="E799" s="34">
        <v>6</v>
      </c>
      <c r="F799" s="69">
        <v>2.5783040488922848E-3</v>
      </c>
      <c r="G799" s="8">
        <v>7.2192513368983958E-3</v>
      </c>
    </row>
    <row r="800" spans="1:7" x14ac:dyDescent="0.3">
      <c r="A800">
        <v>799</v>
      </c>
      <c r="B800" s="32" t="s">
        <v>18</v>
      </c>
      <c r="C800" s="9" t="s">
        <v>98</v>
      </c>
      <c r="D800" s="89">
        <v>3.8197097020626432</v>
      </c>
      <c r="E800" s="34">
        <v>6</v>
      </c>
      <c r="F800" s="69">
        <v>2.5783040488922848E-3</v>
      </c>
      <c r="G800" s="8">
        <v>7.2192513368983958E-3</v>
      </c>
    </row>
    <row r="801" spans="1:7" x14ac:dyDescent="0.3">
      <c r="A801">
        <v>800</v>
      </c>
      <c r="B801" s="32" t="s">
        <v>18</v>
      </c>
      <c r="C801" s="9" t="s">
        <v>98</v>
      </c>
      <c r="D801" s="89">
        <v>4.4563279857397502</v>
      </c>
      <c r="E801" s="34">
        <v>7</v>
      </c>
      <c r="F801" s="69">
        <v>2.5783040488922848E-3</v>
      </c>
      <c r="G801" s="8">
        <v>7.2192513368983958E-3</v>
      </c>
    </row>
    <row r="802" spans="1:7" x14ac:dyDescent="0.3">
      <c r="A802">
        <v>801</v>
      </c>
      <c r="B802" s="32" t="s">
        <v>18</v>
      </c>
      <c r="C802" s="9" t="s">
        <v>98</v>
      </c>
      <c r="D802" s="89">
        <v>6.6844919786096257</v>
      </c>
      <c r="E802" s="34">
        <v>7</v>
      </c>
      <c r="F802" s="69">
        <v>2.5783040488922848E-3</v>
      </c>
      <c r="G802" s="8">
        <v>7.2192513368983958E-3</v>
      </c>
    </row>
    <row r="803" spans="1:7" x14ac:dyDescent="0.3">
      <c r="A803">
        <v>802</v>
      </c>
      <c r="B803" s="32" t="s">
        <v>18</v>
      </c>
      <c r="C803" s="9" t="s">
        <v>98</v>
      </c>
      <c r="D803" s="89">
        <v>5.4112554112554117</v>
      </c>
      <c r="E803" s="34">
        <v>8</v>
      </c>
      <c r="F803" s="69">
        <v>2.5783040488922848E-3</v>
      </c>
      <c r="G803" s="8">
        <v>7.2192513368983958E-3</v>
      </c>
    </row>
    <row r="804" spans="1:7" x14ac:dyDescent="0.3">
      <c r="A804">
        <v>803</v>
      </c>
      <c r="B804" s="32" t="s">
        <v>18</v>
      </c>
      <c r="C804" s="9" t="s">
        <v>98</v>
      </c>
      <c r="D804" s="89">
        <v>3.8197097020626432</v>
      </c>
      <c r="E804" s="34">
        <v>6</v>
      </c>
      <c r="F804" s="69">
        <v>2.5783040488922848E-3</v>
      </c>
      <c r="G804" s="8">
        <v>7.2192513368983958E-3</v>
      </c>
    </row>
    <row r="805" spans="1:7" x14ac:dyDescent="0.3">
      <c r="A805">
        <v>804</v>
      </c>
      <c r="B805" s="32" t="s">
        <v>18</v>
      </c>
      <c r="C805" s="9" t="s">
        <v>98</v>
      </c>
      <c r="D805" s="89">
        <v>7.6394194041252863</v>
      </c>
      <c r="E805" s="34">
        <v>6</v>
      </c>
      <c r="F805" s="69">
        <v>2.5783040488922848E-3</v>
      </c>
      <c r="G805" s="8">
        <v>7.2192513368983958E-3</v>
      </c>
    </row>
    <row r="806" spans="1:7" x14ac:dyDescent="0.3">
      <c r="A806">
        <v>805</v>
      </c>
      <c r="B806" s="32" t="s">
        <v>18</v>
      </c>
      <c r="C806" s="9" t="s">
        <v>98</v>
      </c>
      <c r="D806" s="89">
        <v>5.7295645530939652</v>
      </c>
      <c r="E806" s="34">
        <v>6</v>
      </c>
      <c r="F806" s="69">
        <v>2.5783040488922848E-3</v>
      </c>
      <c r="G806" s="8">
        <v>7.2192513368983958E-3</v>
      </c>
    </row>
    <row r="807" spans="1:7" x14ac:dyDescent="0.3">
      <c r="A807">
        <v>806</v>
      </c>
      <c r="B807" s="32" t="s">
        <v>18</v>
      </c>
      <c r="C807" s="9" t="s">
        <v>98</v>
      </c>
      <c r="D807" s="89">
        <v>3.8197097020626432</v>
      </c>
      <c r="E807" s="34">
        <v>6</v>
      </c>
      <c r="F807" s="69">
        <v>2.5783040488922848E-3</v>
      </c>
      <c r="G807" s="8">
        <v>7.2192513368983958E-3</v>
      </c>
    </row>
    <row r="808" spans="1:7" x14ac:dyDescent="0.3">
      <c r="A808">
        <v>807</v>
      </c>
      <c r="B808" s="32" t="s">
        <v>8</v>
      </c>
      <c r="C808" s="9" t="s">
        <v>66</v>
      </c>
      <c r="D808" s="89">
        <v>9.5492742551566074</v>
      </c>
      <c r="E808" s="34">
        <v>10</v>
      </c>
      <c r="F808" s="69">
        <v>2.5783040488922848E-3</v>
      </c>
      <c r="G808" s="8">
        <v>7.2192513368983958E-3</v>
      </c>
    </row>
    <row r="809" spans="1:7" x14ac:dyDescent="0.3">
      <c r="A809">
        <v>808</v>
      </c>
      <c r="B809" s="32" t="s">
        <v>18</v>
      </c>
      <c r="C809" s="9" t="s">
        <v>98</v>
      </c>
      <c r="D809" s="89">
        <v>3.1830914183855361</v>
      </c>
      <c r="E809" s="34">
        <v>5</v>
      </c>
      <c r="F809" s="69">
        <v>2.5783040488922848E-3</v>
      </c>
      <c r="G809" s="8">
        <v>7.2192513368983958E-3</v>
      </c>
    </row>
    <row r="810" spans="1:7" x14ac:dyDescent="0.3">
      <c r="A810">
        <v>809</v>
      </c>
      <c r="B810" s="32" t="s">
        <v>18</v>
      </c>
      <c r="C810" s="9" t="s">
        <v>98</v>
      </c>
      <c r="D810" s="89">
        <v>5.4112554112554117</v>
      </c>
      <c r="E810" s="34">
        <v>6</v>
      </c>
      <c r="F810" s="69">
        <v>2.5783040488922848E-3</v>
      </c>
      <c r="G810" s="8">
        <v>7.2192513368983958E-3</v>
      </c>
    </row>
    <row r="811" spans="1:7" x14ac:dyDescent="0.3">
      <c r="A811">
        <v>810</v>
      </c>
      <c r="B811" s="32" t="s">
        <v>18</v>
      </c>
      <c r="C811" s="9" t="s">
        <v>98</v>
      </c>
      <c r="D811" s="89">
        <v>6.3661828367710722</v>
      </c>
      <c r="E811" s="34">
        <v>7</v>
      </c>
      <c r="F811" s="69">
        <v>2.5783040488922848E-3</v>
      </c>
      <c r="G811" s="8">
        <v>7.2192513368983958E-3</v>
      </c>
    </row>
    <row r="812" spans="1:7" x14ac:dyDescent="0.3">
      <c r="A812">
        <v>811</v>
      </c>
      <c r="B812" s="32" t="s">
        <v>18</v>
      </c>
      <c r="C812" s="9" t="s">
        <v>98</v>
      </c>
      <c r="D812" s="89">
        <v>7.9577285459638398</v>
      </c>
      <c r="E812" s="34">
        <v>8</v>
      </c>
      <c r="F812" s="69">
        <v>2.5783040488922848E-3</v>
      </c>
      <c r="G812" s="8">
        <v>7.2192513368983958E-3</v>
      </c>
    </row>
    <row r="813" spans="1:7" x14ac:dyDescent="0.3">
      <c r="A813">
        <v>812</v>
      </c>
      <c r="B813" s="32" t="s">
        <v>18</v>
      </c>
      <c r="C813" s="9" t="s">
        <v>98</v>
      </c>
      <c r="D813" s="89">
        <v>6.3661828367710722</v>
      </c>
      <c r="E813" s="34">
        <v>8</v>
      </c>
      <c r="F813" s="69">
        <v>2.5783040488922848E-3</v>
      </c>
      <c r="G813" s="8">
        <v>7.2192513368983958E-3</v>
      </c>
    </row>
    <row r="814" spans="1:7" x14ac:dyDescent="0.3">
      <c r="A814">
        <v>813</v>
      </c>
      <c r="B814" s="32" t="s">
        <v>18</v>
      </c>
      <c r="C814" s="9" t="s">
        <v>98</v>
      </c>
      <c r="D814" s="89">
        <v>7.6394194041252863</v>
      </c>
      <c r="E814" s="34">
        <v>8</v>
      </c>
      <c r="F814" s="69">
        <v>2.5783040488922848E-3</v>
      </c>
      <c r="G814" s="8">
        <v>7.2192513368983958E-3</v>
      </c>
    </row>
    <row r="815" spans="1:7" x14ac:dyDescent="0.3">
      <c r="A815">
        <v>814</v>
      </c>
      <c r="B815" s="32" t="s">
        <v>18</v>
      </c>
      <c r="C815" s="9" t="s">
        <v>98</v>
      </c>
      <c r="D815" s="89">
        <v>6.3661828367710722</v>
      </c>
      <c r="E815" s="34">
        <v>6</v>
      </c>
      <c r="F815" s="69">
        <v>2.5783040488922848E-3</v>
      </c>
      <c r="G815" s="8">
        <v>7.2192513368983958E-3</v>
      </c>
    </row>
    <row r="816" spans="1:7" x14ac:dyDescent="0.3">
      <c r="A816">
        <v>815</v>
      </c>
      <c r="B816" s="32" t="s">
        <v>18</v>
      </c>
      <c r="C816" s="9" t="s">
        <v>98</v>
      </c>
      <c r="D816" s="89">
        <v>4.4563279857397502</v>
      </c>
      <c r="E816" s="34">
        <v>5</v>
      </c>
      <c r="F816" s="69">
        <v>2.5783040488922848E-3</v>
      </c>
      <c r="G816" s="8">
        <v>7.2192513368983958E-3</v>
      </c>
    </row>
    <row r="817" spans="1:7" x14ac:dyDescent="0.3">
      <c r="A817">
        <v>816</v>
      </c>
      <c r="B817" s="32" t="s">
        <v>18</v>
      </c>
      <c r="C817" s="9" t="s">
        <v>98</v>
      </c>
      <c r="D817" s="89">
        <v>6.3661828367710722</v>
      </c>
      <c r="E817" s="34">
        <v>6</v>
      </c>
      <c r="F817" s="69">
        <v>2.5783040488922848E-3</v>
      </c>
      <c r="G817" s="8">
        <v>7.2192513368983958E-3</v>
      </c>
    </row>
    <row r="818" spans="1:7" x14ac:dyDescent="0.3">
      <c r="A818">
        <v>817</v>
      </c>
      <c r="B818" s="32" t="s">
        <v>18</v>
      </c>
      <c r="C818" s="9" t="s">
        <v>98</v>
      </c>
      <c r="D818" s="89">
        <v>5.7295645530939652</v>
      </c>
      <c r="E818" s="34">
        <v>5</v>
      </c>
      <c r="F818" s="69">
        <v>2.5783040488922848E-3</v>
      </c>
      <c r="G818" s="8">
        <v>7.2192513368983958E-3</v>
      </c>
    </row>
    <row r="819" spans="1:7" x14ac:dyDescent="0.3">
      <c r="A819">
        <v>818</v>
      </c>
      <c r="B819" s="32" t="s">
        <v>18</v>
      </c>
      <c r="C819" s="9" t="s">
        <v>98</v>
      </c>
      <c r="D819" s="89">
        <v>5.0929462694168581</v>
      </c>
      <c r="E819" s="34">
        <v>7</v>
      </c>
      <c r="F819" s="69">
        <v>2.5783040488922848E-3</v>
      </c>
      <c r="G819" s="8">
        <v>7.2192513368983958E-3</v>
      </c>
    </row>
    <row r="820" spans="1:7" x14ac:dyDescent="0.3">
      <c r="A820">
        <v>819</v>
      </c>
      <c r="B820" s="32" t="s">
        <v>18</v>
      </c>
      <c r="C820" s="9" t="s">
        <v>98</v>
      </c>
      <c r="D820" s="89">
        <v>5.0929462694168581</v>
      </c>
      <c r="E820" s="34">
        <v>6</v>
      </c>
      <c r="F820" s="69">
        <v>2.5783040488922848E-3</v>
      </c>
      <c r="G820" s="8">
        <v>7.2192513368983958E-3</v>
      </c>
    </row>
    <row r="821" spans="1:7" x14ac:dyDescent="0.3">
      <c r="A821">
        <v>820</v>
      </c>
      <c r="B821" s="32" t="s">
        <v>8</v>
      </c>
      <c r="C821" s="9" t="s">
        <v>66</v>
      </c>
      <c r="D821" s="89">
        <v>7.9577285459638398</v>
      </c>
      <c r="E821" s="34">
        <v>8</v>
      </c>
      <c r="F821" s="69">
        <v>2.5783040488922848E-3</v>
      </c>
      <c r="G821" s="8">
        <v>7.2192513368983958E-3</v>
      </c>
    </row>
    <row r="822" spans="1:7" x14ac:dyDescent="0.3">
      <c r="A822">
        <v>821</v>
      </c>
      <c r="B822" s="32" t="s">
        <v>18</v>
      </c>
      <c r="C822" s="9" t="s">
        <v>98</v>
      </c>
      <c r="D822" s="89">
        <v>5.7295645530939652</v>
      </c>
      <c r="E822" s="34">
        <v>8</v>
      </c>
      <c r="F822" s="69">
        <v>2.5783040488922848E-3</v>
      </c>
      <c r="G822" s="8">
        <v>7.2192513368983958E-3</v>
      </c>
    </row>
    <row r="823" spans="1:7" x14ac:dyDescent="0.3">
      <c r="A823">
        <v>822</v>
      </c>
      <c r="B823" s="32" t="s">
        <v>8</v>
      </c>
      <c r="C823" s="9" t="s">
        <v>66</v>
      </c>
      <c r="D823" s="89">
        <v>8.9126559714795004</v>
      </c>
      <c r="E823" s="34">
        <v>7</v>
      </c>
      <c r="F823" s="69">
        <v>2.5783040488922848E-3</v>
      </c>
      <c r="G823" s="8">
        <v>7.2192513368983958E-3</v>
      </c>
    </row>
    <row r="824" spans="1:7" x14ac:dyDescent="0.3">
      <c r="A824">
        <v>823</v>
      </c>
      <c r="B824" s="32" t="s">
        <v>18</v>
      </c>
      <c r="C824" s="9" t="s">
        <v>98</v>
      </c>
      <c r="D824" s="89">
        <v>7.6394194041252863</v>
      </c>
      <c r="E824" s="34">
        <v>6</v>
      </c>
      <c r="F824" s="69">
        <v>2.5783040488922848E-3</v>
      </c>
      <c r="G824" s="8">
        <v>7.2192513368983958E-3</v>
      </c>
    </row>
    <row r="825" spans="1:7" x14ac:dyDescent="0.3">
      <c r="A825">
        <v>824</v>
      </c>
      <c r="B825" s="32" t="s">
        <v>18</v>
      </c>
      <c r="C825" s="9" t="s">
        <v>98</v>
      </c>
      <c r="D825" s="89">
        <v>4.4563279857397502</v>
      </c>
      <c r="E825" s="34">
        <v>6</v>
      </c>
      <c r="F825" s="69">
        <v>2.5783040488922848E-3</v>
      </c>
      <c r="G825" s="8">
        <v>7.2192513368983958E-3</v>
      </c>
    </row>
    <row r="826" spans="1:7" x14ac:dyDescent="0.3">
      <c r="A826">
        <v>825</v>
      </c>
      <c r="B826" s="32" t="s">
        <v>18</v>
      </c>
      <c r="C826" s="9" t="s">
        <v>98</v>
      </c>
      <c r="D826" s="89">
        <v>4.4563279857397502</v>
      </c>
      <c r="E826" s="34">
        <v>6</v>
      </c>
      <c r="F826" s="69">
        <v>2.5783040488922848E-3</v>
      </c>
      <c r="G826" s="8">
        <v>7.2192513368983958E-3</v>
      </c>
    </row>
    <row r="827" spans="1:7" x14ac:dyDescent="0.3">
      <c r="A827">
        <v>826</v>
      </c>
      <c r="B827" s="32" t="s">
        <v>18</v>
      </c>
      <c r="C827" s="9" t="s">
        <v>98</v>
      </c>
      <c r="D827" s="89">
        <v>4.4563279857397502</v>
      </c>
      <c r="E827" s="34">
        <v>6</v>
      </c>
      <c r="F827" s="69">
        <v>2.5783040488922848E-3</v>
      </c>
      <c r="G827" s="8">
        <v>7.2192513368983958E-3</v>
      </c>
    </row>
    <row r="828" spans="1:7" x14ac:dyDescent="0.3">
      <c r="A828">
        <v>827</v>
      </c>
      <c r="B828" s="32" t="s">
        <v>18</v>
      </c>
      <c r="C828" s="9" t="s">
        <v>98</v>
      </c>
      <c r="D828" s="89">
        <v>4.4563279857397502</v>
      </c>
      <c r="E828" s="34">
        <v>6</v>
      </c>
      <c r="F828" s="69">
        <v>2.5783040488922848E-3</v>
      </c>
      <c r="G828" s="8">
        <v>7.2192513368983958E-3</v>
      </c>
    </row>
    <row r="829" spans="1:7" x14ac:dyDescent="0.3">
      <c r="A829">
        <v>828</v>
      </c>
      <c r="B829" s="32" t="s">
        <v>18</v>
      </c>
      <c r="C829" s="9" t="s">
        <v>98</v>
      </c>
      <c r="D829" s="89">
        <v>4.4563279857397502</v>
      </c>
      <c r="E829" s="34">
        <v>6</v>
      </c>
      <c r="F829" s="69">
        <v>2.5783040488922848E-3</v>
      </c>
      <c r="G829" s="8">
        <v>7.2192513368983958E-3</v>
      </c>
    </row>
    <row r="830" spans="1:7" x14ac:dyDescent="0.3">
      <c r="A830">
        <v>829</v>
      </c>
      <c r="B830" s="32" t="s">
        <v>18</v>
      </c>
      <c r="C830" s="9" t="s">
        <v>98</v>
      </c>
      <c r="D830" s="89">
        <v>4.4563279857397502</v>
      </c>
      <c r="E830" s="34">
        <v>6</v>
      </c>
      <c r="F830" s="69">
        <v>2.5783040488922848E-3</v>
      </c>
      <c r="G830" s="8">
        <v>7.2192513368983958E-3</v>
      </c>
    </row>
    <row r="831" spans="1:7" x14ac:dyDescent="0.3">
      <c r="A831">
        <v>830</v>
      </c>
      <c r="B831" s="32" t="s">
        <v>18</v>
      </c>
      <c r="C831" s="9" t="s">
        <v>98</v>
      </c>
      <c r="D831" s="89">
        <v>4.4563279857397502</v>
      </c>
      <c r="E831" s="34">
        <v>6</v>
      </c>
      <c r="F831" s="69">
        <v>2.5783040488922848E-3</v>
      </c>
      <c r="G831" s="8">
        <v>7.2192513368983958E-3</v>
      </c>
    </row>
    <row r="832" spans="1:7" x14ac:dyDescent="0.3">
      <c r="A832">
        <v>831</v>
      </c>
      <c r="B832" s="32" t="s">
        <v>18</v>
      </c>
      <c r="C832" s="9" t="s">
        <v>98</v>
      </c>
      <c r="D832" s="89">
        <v>4.4563279857397502</v>
      </c>
      <c r="E832" s="34">
        <v>6</v>
      </c>
      <c r="F832" s="69">
        <v>2.5783040488922848E-3</v>
      </c>
      <c r="G832" s="8">
        <v>7.2192513368983958E-3</v>
      </c>
    </row>
    <row r="833" spans="1:7" x14ac:dyDescent="0.3">
      <c r="A833">
        <v>832</v>
      </c>
      <c r="B833" s="32" t="s">
        <v>18</v>
      </c>
      <c r="C833" s="9" t="s">
        <v>98</v>
      </c>
      <c r="D833" s="89">
        <v>4.4563279857397502</v>
      </c>
      <c r="E833" s="34">
        <v>4</v>
      </c>
      <c r="F833" s="69">
        <v>2.5783040488922848E-3</v>
      </c>
      <c r="G833" s="8">
        <v>7.2192513368983958E-3</v>
      </c>
    </row>
    <row r="834" spans="1:7" x14ac:dyDescent="0.3">
      <c r="A834">
        <v>833</v>
      </c>
      <c r="B834" s="32" t="s">
        <v>18</v>
      </c>
      <c r="C834" s="9" t="s">
        <v>98</v>
      </c>
      <c r="D834" s="89">
        <v>5.7295645530939652</v>
      </c>
      <c r="E834" s="34">
        <v>4</v>
      </c>
      <c r="F834" s="69">
        <v>2.5783040488922848E-3</v>
      </c>
      <c r="G834" s="8">
        <v>7.2192513368983958E-3</v>
      </c>
    </row>
    <row r="835" spans="1:7" x14ac:dyDescent="0.3">
      <c r="F835" s="114">
        <f>SUM(F2:F834)</f>
        <v>8.47899171876767</v>
      </c>
      <c r="G835" s="114">
        <f>SUM(G2:G834)</f>
        <v>52.212590477401179</v>
      </c>
    </row>
    <row r="848" spans="1:7" x14ac:dyDescent="0.3">
      <c r="F848" s="38">
        <f>SUBTOTAL(9,F2:F834)</f>
        <v>8.47899171876767</v>
      </c>
      <c r="G848" s="38">
        <f>SUBTOTAL(9,G2:G834)</f>
        <v>52.212590477401179</v>
      </c>
    </row>
    <row r="862" spans="8:8" x14ac:dyDescent="0.3">
      <c r="H862" s="166"/>
    </row>
  </sheetData>
  <autoFilter ref="B1:G847" xr:uid="{D080814A-9890-423D-B70C-4A575738D2F4}"/>
  <sortState xmlns:xlrd2="http://schemas.microsoft.com/office/spreadsheetml/2017/richdata2" ref="K67:M77">
    <sortCondition descending="1" ref="M77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EAE24-42E5-4EBB-80FC-C9D006FD1AEB}">
  <dimension ref="A4:T293"/>
  <sheetViews>
    <sheetView tabSelected="1" topLeftCell="A203" workbookViewId="0">
      <selection activeCell="I211" sqref="I211"/>
    </sheetView>
  </sheetViews>
  <sheetFormatPr baseColWidth="10" defaultRowHeight="14.4" x14ac:dyDescent="0.3"/>
  <cols>
    <col min="2" max="2" width="15.6640625" bestFit="1" customWidth="1"/>
    <col min="3" max="3" width="54.109375" customWidth="1"/>
    <col min="4" max="4" width="9" bestFit="1" customWidth="1"/>
    <col min="5" max="5" width="9" customWidth="1"/>
    <col min="6" max="6" width="7.5546875" bestFit="1" customWidth="1"/>
    <col min="8" max="8" width="12.77734375" bestFit="1" customWidth="1"/>
    <col min="9" max="9" width="16.109375" bestFit="1" customWidth="1"/>
    <col min="10" max="10" width="30" customWidth="1"/>
    <col min="12" max="12" width="11.6640625" bestFit="1" customWidth="1"/>
    <col min="13" max="13" width="12.6640625" bestFit="1" customWidth="1"/>
    <col min="19" max="19" width="46.5546875" bestFit="1" customWidth="1"/>
  </cols>
  <sheetData>
    <row r="4" spans="1:7" ht="40.950000000000003" customHeight="1" x14ac:dyDescent="0.3">
      <c r="A4" s="29" t="s">
        <v>94</v>
      </c>
      <c r="B4" s="29" t="s">
        <v>3</v>
      </c>
      <c r="C4" s="29" t="s">
        <v>54</v>
      </c>
      <c r="D4" s="30" t="s">
        <v>73</v>
      </c>
      <c r="E4" s="29" t="s">
        <v>75</v>
      </c>
      <c r="F4" s="29" t="s">
        <v>74</v>
      </c>
      <c r="G4" s="21" t="s">
        <v>124</v>
      </c>
    </row>
    <row r="5" spans="1:7" x14ac:dyDescent="0.3">
      <c r="A5" s="34">
        <v>1</v>
      </c>
      <c r="B5" s="5" t="s">
        <v>96</v>
      </c>
      <c r="C5" s="9" t="s">
        <v>100</v>
      </c>
      <c r="D5" s="6">
        <v>18</v>
      </c>
      <c r="E5" s="6">
        <v>4</v>
      </c>
      <c r="F5" s="7">
        <f t="shared" ref="F5:F68" si="0">((D5/100)^2)*0.7854</f>
        <v>2.5446959999999998E-2</v>
      </c>
      <c r="G5" s="8">
        <f t="shared" ref="G5:G36" si="1">((D5^2)*3.1416/40000)*E5*0.7</f>
        <v>7.1251487999999988E-2</v>
      </c>
    </row>
    <row r="6" spans="1:7" x14ac:dyDescent="0.3">
      <c r="A6" s="34">
        <v>2</v>
      </c>
      <c r="B6" s="5" t="s">
        <v>96</v>
      </c>
      <c r="C6" s="9" t="s">
        <v>100</v>
      </c>
      <c r="D6" s="6">
        <v>30</v>
      </c>
      <c r="E6" s="6">
        <v>6</v>
      </c>
      <c r="F6" s="7">
        <f t="shared" si="0"/>
        <v>7.0685999999999999E-2</v>
      </c>
      <c r="G6" s="8">
        <f t="shared" si="1"/>
        <v>0.29688119999999996</v>
      </c>
    </row>
    <row r="7" spans="1:7" x14ac:dyDescent="0.3">
      <c r="A7" s="34">
        <v>3</v>
      </c>
      <c r="B7" s="5" t="s">
        <v>96</v>
      </c>
      <c r="C7" s="9" t="s">
        <v>100</v>
      </c>
      <c r="D7" s="6">
        <v>14</v>
      </c>
      <c r="E7" s="6">
        <v>5</v>
      </c>
      <c r="F7" s="7">
        <f t="shared" si="0"/>
        <v>1.5393840000000002E-2</v>
      </c>
      <c r="G7" s="8">
        <f t="shared" si="1"/>
        <v>5.387844E-2</v>
      </c>
    </row>
    <row r="8" spans="1:7" x14ac:dyDescent="0.3">
      <c r="A8" s="34">
        <v>4</v>
      </c>
      <c r="B8" s="5" t="s">
        <v>96</v>
      </c>
      <c r="C8" s="9" t="s">
        <v>100</v>
      </c>
      <c r="D8" s="6">
        <v>10</v>
      </c>
      <c r="E8" s="6">
        <v>4</v>
      </c>
      <c r="F8" s="7">
        <f t="shared" si="0"/>
        <v>7.8540000000000016E-3</v>
      </c>
      <c r="G8" s="8">
        <f t="shared" si="1"/>
        <v>2.1991199999999999E-2</v>
      </c>
    </row>
    <row r="9" spans="1:7" x14ac:dyDescent="0.3">
      <c r="A9" s="34">
        <v>5</v>
      </c>
      <c r="B9" s="5" t="s">
        <v>96</v>
      </c>
      <c r="C9" s="9" t="s">
        <v>100</v>
      </c>
      <c r="D9" s="6">
        <v>16</v>
      </c>
      <c r="E9" s="6">
        <v>7</v>
      </c>
      <c r="F9" s="7">
        <f t="shared" si="0"/>
        <v>2.0106240000000001E-2</v>
      </c>
      <c r="G9" s="8">
        <f t="shared" si="1"/>
        <v>9.8520575999999999E-2</v>
      </c>
    </row>
    <row r="10" spans="1:7" x14ac:dyDescent="0.3">
      <c r="A10" s="34">
        <v>6</v>
      </c>
      <c r="B10" s="31" t="s">
        <v>8</v>
      </c>
      <c r="C10" s="31" t="s">
        <v>9</v>
      </c>
      <c r="D10" s="6">
        <v>35</v>
      </c>
      <c r="E10" s="6">
        <v>10</v>
      </c>
      <c r="F10" s="7">
        <f t="shared" si="0"/>
        <v>9.6211499999999991E-2</v>
      </c>
      <c r="G10" s="8">
        <f t="shared" si="1"/>
        <v>0.67348050000000004</v>
      </c>
    </row>
    <row r="11" spans="1:7" x14ac:dyDescent="0.3">
      <c r="A11" s="34">
        <v>7</v>
      </c>
      <c r="B11" s="31" t="s">
        <v>8</v>
      </c>
      <c r="C11" s="31" t="s">
        <v>9</v>
      </c>
      <c r="D11" s="6">
        <v>45</v>
      </c>
      <c r="E11" s="6">
        <v>12</v>
      </c>
      <c r="F11" s="7">
        <f t="shared" si="0"/>
        <v>0.1590435</v>
      </c>
      <c r="G11" s="8">
        <f t="shared" si="1"/>
        <v>1.3359653999999999</v>
      </c>
    </row>
    <row r="12" spans="1:7" x14ac:dyDescent="0.3">
      <c r="A12" s="34">
        <v>8</v>
      </c>
      <c r="B12" s="31" t="s">
        <v>18</v>
      </c>
      <c r="C12" s="9" t="s">
        <v>98</v>
      </c>
      <c r="D12" s="6">
        <v>35</v>
      </c>
      <c r="E12" s="6">
        <v>10</v>
      </c>
      <c r="F12" s="7">
        <f t="shared" si="0"/>
        <v>9.6211499999999991E-2</v>
      </c>
      <c r="G12" s="8">
        <f t="shared" si="1"/>
        <v>0.67348050000000004</v>
      </c>
    </row>
    <row r="13" spans="1:7" x14ac:dyDescent="0.3">
      <c r="A13" s="34">
        <v>9</v>
      </c>
      <c r="B13" s="5" t="s">
        <v>96</v>
      </c>
      <c r="C13" s="9" t="s">
        <v>100</v>
      </c>
      <c r="D13" s="6">
        <v>16</v>
      </c>
      <c r="E13" s="6">
        <v>8</v>
      </c>
      <c r="F13" s="7">
        <f t="shared" si="0"/>
        <v>2.0106240000000001E-2</v>
      </c>
      <c r="G13" s="8">
        <f t="shared" si="1"/>
        <v>0.112594944</v>
      </c>
    </row>
    <row r="14" spans="1:7" x14ac:dyDescent="0.3">
      <c r="A14" s="34">
        <v>10</v>
      </c>
      <c r="B14" s="31" t="s">
        <v>8</v>
      </c>
      <c r="C14" s="31" t="s">
        <v>9</v>
      </c>
      <c r="D14" s="6">
        <v>11</v>
      </c>
      <c r="E14" s="6">
        <v>6</v>
      </c>
      <c r="F14" s="7">
        <f t="shared" si="0"/>
        <v>9.503339999999999E-3</v>
      </c>
      <c r="G14" s="8">
        <f t="shared" si="1"/>
        <v>3.9914028000000004E-2</v>
      </c>
    </row>
    <row r="15" spans="1:7" x14ac:dyDescent="0.3">
      <c r="A15" s="34">
        <v>11</v>
      </c>
      <c r="B15" s="5" t="s">
        <v>96</v>
      </c>
      <c r="C15" s="9" t="s">
        <v>100</v>
      </c>
      <c r="D15" s="6">
        <v>20</v>
      </c>
      <c r="E15" s="6">
        <v>8</v>
      </c>
      <c r="F15" s="7">
        <f t="shared" si="0"/>
        <v>3.1416000000000006E-2</v>
      </c>
      <c r="G15" s="8">
        <f t="shared" si="1"/>
        <v>0.17592959999999999</v>
      </c>
    </row>
    <row r="16" spans="1:7" x14ac:dyDescent="0.3">
      <c r="A16" s="34">
        <v>12</v>
      </c>
      <c r="B16" s="5" t="s">
        <v>96</v>
      </c>
      <c r="C16" s="9" t="s">
        <v>100</v>
      </c>
      <c r="D16" s="6">
        <v>20</v>
      </c>
      <c r="E16" s="6">
        <v>6</v>
      </c>
      <c r="F16" s="7">
        <f t="shared" si="0"/>
        <v>3.1416000000000006E-2</v>
      </c>
      <c r="G16" s="8">
        <f t="shared" si="1"/>
        <v>0.13194719999999999</v>
      </c>
    </row>
    <row r="17" spans="1:7" x14ac:dyDescent="0.3">
      <c r="A17" s="34">
        <v>13</v>
      </c>
      <c r="B17" s="5" t="s">
        <v>96</v>
      </c>
      <c r="C17" s="9" t="s">
        <v>100</v>
      </c>
      <c r="D17" s="6">
        <v>18</v>
      </c>
      <c r="E17" s="6">
        <v>7</v>
      </c>
      <c r="F17" s="7">
        <f t="shared" si="0"/>
        <v>2.5446959999999998E-2</v>
      </c>
      <c r="G17" s="8">
        <f t="shared" si="1"/>
        <v>0.12469010399999998</v>
      </c>
    </row>
    <row r="18" spans="1:7" x14ac:dyDescent="0.3">
      <c r="A18" s="34">
        <v>14</v>
      </c>
      <c r="B18" s="5" t="s">
        <v>96</v>
      </c>
      <c r="C18" s="9" t="s">
        <v>100</v>
      </c>
      <c r="D18" s="6">
        <v>10</v>
      </c>
      <c r="E18" s="6">
        <v>5</v>
      </c>
      <c r="F18" s="7">
        <f t="shared" si="0"/>
        <v>7.8540000000000016E-3</v>
      </c>
      <c r="G18" s="8">
        <f t="shared" si="1"/>
        <v>2.7488999999999996E-2</v>
      </c>
    </row>
    <row r="19" spans="1:7" x14ac:dyDescent="0.3">
      <c r="A19" s="34">
        <v>15</v>
      </c>
      <c r="B19" s="31" t="s">
        <v>8</v>
      </c>
      <c r="C19" s="31" t="s">
        <v>9</v>
      </c>
      <c r="D19" s="6">
        <v>17</v>
      </c>
      <c r="E19" s="6">
        <v>7</v>
      </c>
      <c r="F19" s="7">
        <f t="shared" si="0"/>
        <v>2.2698060000000003E-2</v>
      </c>
      <c r="G19" s="8">
        <f t="shared" si="1"/>
        <v>0.11122049400000002</v>
      </c>
    </row>
    <row r="20" spans="1:7" x14ac:dyDescent="0.3">
      <c r="A20" s="34">
        <v>16</v>
      </c>
      <c r="B20" s="5" t="s">
        <v>96</v>
      </c>
      <c r="C20" s="9" t="s">
        <v>100</v>
      </c>
      <c r="D20" s="6">
        <v>15</v>
      </c>
      <c r="E20" s="6">
        <v>7</v>
      </c>
      <c r="F20" s="7">
        <f t="shared" si="0"/>
        <v>1.76715E-2</v>
      </c>
      <c r="G20" s="8">
        <f t="shared" si="1"/>
        <v>8.6590349999999983E-2</v>
      </c>
    </row>
    <row r="21" spans="1:7" x14ac:dyDescent="0.3">
      <c r="A21" s="34">
        <v>17</v>
      </c>
      <c r="B21" s="5" t="s">
        <v>96</v>
      </c>
      <c r="C21" s="9" t="s">
        <v>100</v>
      </c>
      <c r="D21" s="6">
        <v>16</v>
      </c>
      <c r="E21" s="6">
        <v>6</v>
      </c>
      <c r="F21" s="7">
        <f t="shared" si="0"/>
        <v>2.0106240000000001E-2</v>
      </c>
      <c r="G21" s="8">
        <f t="shared" si="1"/>
        <v>8.4446208000000009E-2</v>
      </c>
    </row>
    <row r="22" spans="1:7" x14ac:dyDescent="0.3">
      <c r="A22" s="34">
        <v>18</v>
      </c>
      <c r="B22" s="5" t="s">
        <v>96</v>
      </c>
      <c r="C22" s="9" t="s">
        <v>100</v>
      </c>
      <c r="D22" s="6">
        <v>20</v>
      </c>
      <c r="E22" s="6">
        <v>10</v>
      </c>
      <c r="F22" s="7">
        <f t="shared" si="0"/>
        <v>3.1416000000000006E-2</v>
      </c>
      <c r="G22" s="8">
        <f t="shared" si="1"/>
        <v>0.21991199999999997</v>
      </c>
    </row>
    <row r="23" spans="1:7" x14ac:dyDescent="0.3">
      <c r="A23" s="34">
        <v>19</v>
      </c>
      <c r="B23" s="5" t="s">
        <v>96</v>
      </c>
      <c r="C23" s="9" t="s">
        <v>100</v>
      </c>
      <c r="D23" s="6">
        <v>12</v>
      </c>
      <c r="E23" s="6">
        <v>5</v>
      </c>
      <c r="F23" s="7">
        <f t="shared" si="0"/>
        <v>1.130976E-2</v>
      </c>
      <c r="G23" s="8">
        <f t="shared" si="1"/>
        <v>3.958416E-2</v>
      </c>
    </row>
    <row r="24" spans="1:7" x14ac:dyDescent="0.3">
      <c r="A24" s="34">
        <v>20</v>
      </c>
      <c r="B24" s="5" t="s">
        <v>96</v>
      </c>
      <c r="C24" s="9" t="s">
        <v>100</v>
      </c>
      <c r="D24" s="6">
        <v>18</v>
      </c>
      <c r="E24" s="6">
        <v>6</v>
      </c>
      <c r="F24" s="7">
        <f t="shared" si="0"/>
        <v>2.5446959999999998E-2</v>
      </c>
      <c r="G24" s="8">
        <f t="shared" si="1"/>
        <v>0.10687723199999999</v>
      </c>
    </row>
    <row r="25" spans="1:7" x14ac:dyDescent="0.3">
      <c r="A25" s="34">
        <v>21</v>
      </c>
      <c r="B25" s="5" t="s">
        <v>96</v>
      </c>
      <c r="C25" s="9" t="s">
        <v>100</v>
      </c>
      <c r="D25" s="6">
        <v>19</v>
      </c>
      <c r="E25" s="6">
        <v>8</v>
      </c>
      <c r="F25" s="7">
        <f t="shared" si="0"/>
        <v>2.835294E-2</v>
      </c>
      <c r="G25" s="8">
        <f t="shared" si="1"/>
        <v>0.15877646399999998</v>
      </c>
    </row>
    <row r="26" spans="1:7" x14ac:dyDescent="0.3">
      <c r="A26" s="34">
        <v>22</v>
      </c>
      <c r="B26" s="5" t="s">
        <v>96</v>
      </c>
      <c r="C26" s="9" t="s">
        <v>100</v>
      </c>
      <c r="D26" s="6">
        <v>15</v>
      </c>
      <c r="E26" s="6">
        <v>8</v>
      </c>
      <c r="F26" s="7">
        <f t="shared" si="0"/>
        <v>1.76715E-2</v>
      </c>
      <c r="G26" s="8">
        <f t="shared" si="1"/>
        <v>9.896039999999999E-2</v>
      </c>
    </row>
    <row r="27" spans="1:7" x14ac:dyDescent="0.3">
      <c r="A27" s="34">
        <v>23</v>
      </c>
      <c r="B27" s="31" t="s">
        <v>8</v>
      </c>
      <c r="C27" s="31" t="s">
        <v>9</v>
      </c>
      <c r="D27" s="6">
        <v>32</v>
      </c>
      <c r="E27" s="6">
        <v>7</v>
      </c>
      <c r="F27" s="7">
        <f t="shared" si="0"/>
        <v>8.0424960000000004E-2</v>
      </c>
      <c r="G27" s="8">
        <f t="shared" si="1"/>
        <v>0.39408230399999999</v>
      </c>
    </row>
    <row r="28" spans="1:7" x14ac:dyDescent="0.3">
      <c r="A28" s="34">
        <v>24</v>
      </c>
      <c r="B28" s="5" t="s">
        <v>96</v>
      </c>
      <c r="C28" s="9" t="s">
        <v>100</v>
      </c>
      <c r="D28" s="6">
        <v>17</v>
      </c>
      <c r="E28" s="6">
        <v>6</v>
      </c>
      <c r="F28" s="7">
        <f t="shared" si="0"/>
        <v>2.2698060000000003E-2</v>
      </c>
      <c r="G28" s="8">
        <f t="shared" si="1"/>
        <v>9.5331851999999995E-2</v>
      </c>
    </row>
    <row r="29" spans="1:7" x14ac:dyDescent="0.3">
      <c r="A29" s="34">
        <v>25</v>
      </c>
      <c r="B29" s="5" t="s">
        <v>96</v>
      </c>
      <c r="C29" s="9" t="s">
        <v>100</v>
      </c>
      <c r="D29" s="6">
        <v>12</v>
      </c>
      <c r="E29" s="6">
        <v>7</v>
      </c>
      <c r="F29" s="7">
        <f t="shared" si="0"/>
        <v>1.130976E-2</v>
      </c>
      <c r="G29" s="8">
        <f t="shared" si="1"/>
        <v>5.5417823999999997E-2</v>
      </c>
    </row>
    <row r="30" spans="1:7" x14ac:dyDescent="0.3">
      <c r="A30" s="34">
        <v>26</v>
      </c>
      <c r="B30" s="31" t="s">
        <v>18</v>
      </c>
      <c r="C30" s="9" t="s">
        <v>98</v>
      </c>
      <c r="D30" s="6">
        <v>40</v>
      </c>
      <c r="E30" s="6">
        <v>12</v>
      </c>
      <c r="F30" s="7">
        <f t="shared" si="0"/>
        <v>0.12566400000000003</v>
      </c>
      <c r="G30" s="8">
        <f t="shared" si="1"/>
        <v>1.0555775999999999</v>
      </c>
    </row>
    <row r="31" spans="1:7" x14ac:dyDescent="0.3">
      <c r="A31" s="34">
        <v>27</v>
      </c>
      <c r="B31" s="5" t="s">
        <v>96</v>
      </c>
      <c r="C31" s="9" t="s">
        <v>100</v>
      </c>
      <c r="D31" s="6">
        <v>12</v>
      </c>
      <c r="E31" s="6">
        <v>6</v>
      </c>
      <c r="F31" s="7">
        <f t="shared" si="0"/>
        <v>1.130976E-2</v>
      </c>
      <c r="G31" s="8">
        <f t="shared" si="1"/>
        <v>4.7500991999999999E-2</v>
      </c>
    </row>
    <row r="32" spans="1:7" x14ac:dyDescent="0.3">
      <c r="A32" s="34">
        <v>28</v>
      </c>
      <c r="B32" s="31" t="s">
        <v>8</v>
      </c>
      <c r="C32" s="31" t="s">
        <v>9</v>
      </c>
      <c r="D32" s="6">
        <v>40</v>
      </c>
      <c r="E32" s="6">
        <v>15</v>
      </c>
      <c r="F32" s="7">
        <f t="shared" si="0"/>
        <v>0.12566400000000003</v>
      </c>
      <c r="G32" s="8">
        <f t="shared" si="1"/>
        <v>1.319472</v>
      </c>
    </row>
    <row r="33" spans="1:7" x14ac:dyDescent="0.3">
      <c r="A33" s="34">
        <v>29</v>
      </c>
      <c r="B33" s="5" t="s">
        <v>96</v>
      </c>
      <c r="C33" s="9" t="s">
        <v>100</v>
      </c>
      <c r="D33" s="6">
        <v>17</v>
      </c>
      <c r="E33" s="6">
        <v>8</v>
      </c>
      <c r="F33" s="7">
        <f t="shared" si="0"/>
        <v>2.2698060000000003E-2</v>
      </c>
      <c r="G33" s="8">
        <f t="shared" si="1"/>
        <v>0.12710913600000001</v>
      </c>
    </row>
    <row r="34" spans="1:7" x14ac:dyDescent="0.3">
      <c r="A34" s="34">
        <v>30</v>
      </c>
      <c r="B34" s="5" t="s">
        <v>96</v>
      </c>
      <c r="C34" s="9" t="s">
        <v>100</v>
      </c>
      <c r="D34" s="6">
        <v>18</v>
      </c>
      <c r="E34" s="6">
        <v>8</v>
      </c>
      <c r="F34" s="7">
        <f t="shared" si="0"/>
        <v>2.5446959999999998E-2</v>
      </c>
      <c r="G34" s="8">
        <f t="shared" si="1"/>
        <v>0.14250297599999998</v>
      </c>
    </row>
    <row r="35" spans="1:7" x14ac:dyDescent="0.3">
      <c r="A35" s="34">
        <v>31</v>
      </c>
      <c r="B35" s="5" t="s">
        <v>96</v>
      </c>
      <c r="C35" s="9" t="s">
        <v>100</v>
      </c>
      <c r="D35" s="6">
        <v>18</v>
      </c>
      <c r="E35" s="6">
        <v>7</v>
      </c>
      <c r="F35" s="7">
        <f t="shared" si="0"/>
        <v>2.5446959999999998E-2</v>
      </c>
      <c r="G35" s="8">
        <f t="shared" si="1"/>
        <v>0.12469010399999998</v>
      </c>
    </row>
    <row r="36" spans="1:7" x14ac:dyDescent="0.3">
      <c r="A36" s="34">
        <v>32</v>
      </c>
      <c r="B36" s="5" t="s">
        <v>96</v>
      </c>
      <c r="C36" s="9" t="s">
        <v>100</v>
      </c>
      <c r="D36" s="6">
        <v>40</v>
      </c>
      <c r="E36" s="6">
        <v>8</v>
      </c>
      <c r="F36" s="7">
        <f t="shared" si="0"/>
        <v>0.12566400000000003</v>
      </c>
      <c r="G36" s="8">
        <f t="shared" si="1"/>
        <v>0.70371839999999997</v>
      </c>
    </row>
    <row r="37" spans="1:7" x14ac:dyDescent="0.3">
      <c r="A37" s="34">
        <v>33</v>
      </c>
      <c r="B37" s="5" t="s">
        <v>96</v>
      </c>
      <c r="C37" s="9" t="s">
        <v>100</v>
      </c>
      <c r="D37" s="6">
        <v>22</v>
      </c>
      <c r="E37" s="6">
        <v>8</v>
      </c>
      <c r="F37" s="7">
        <f t="shared" si="0"/>
        <v>3.8013359999999996E-2</v>
      </c>
      <c r="G37" s="8">
        <f t="shared" ref="G37:G68" si="2">((D37^2)*3.1416/40000)*E37*0.7</f>
        <v>0.21287481599999999</v>
      </c>
    </row>
    <row r="38" spans="1:7" x14ac:dyDescent="0.3">
      <c r="A38" s="34">
        <v>34</v>
      </c>
      <c r="B38" s="5" t="s">
        <v>96</v>
      </c>
      <c r="C38" s="9" t="s">
        <v>100</v>
      </c>
      <c r="D38" s="6">
        <v>12</v>
      </c>
      <c r="E38" s="6">
        <v>5</v>
      </c>
      <c r="F38" s="7">
        <f t="shared" si="0"/>
        <v>1.130976E-2</v>
      </c>
      <c r="G38" s="8">
        <f t="shared" si="2"/>
        <v>3.958416E-2</v>
      </c>
    </row>
    <row r="39" spans="1:7" x14ac:dyDescent="0.3">
      <c r="A39" s="34">
        <v>35</v>
      </c>
      <c r="B39" s="5" t="s">
        <v>96</v>
      </c>
      <c r="C39" s="9" t="s">
        <v>100</v>
      </c>
      <c r="D39" s="6">
        <v>16</v>
      </c>
      <c r="E39" s="6">
        <v>4</v>
      </c>
      <c r="F39" s="7">
        <f t="shared" si="0"/>
        <v>2.0106240000000001E-2</v>
      </c>
      <c r="G39" s="8">
        <f t="shared" si="2"/>
        <v>5.6297472000000001E-2</v>
      </c>
    </row>
    <row r="40" spans="1:7" x14ac:dyDescent="0.3">
      <c r="A40" s="34">
        <v>36</v>
      </c>
      <c r="B40" s="5" t="s">
        <v>96</v>
      </c>
      <c r="C40" s="9" t="s">
        <v>100</v>
      </c>
      <c r="D40" s="6">
        <v>17</v>
      </c>
      <c r="E40" s="6">
        <v>6</v>
      </c>
      <c r="F40" s="7">
        <f t="shared" si="0"/>
        <v>2.2698060000000003E-2</v>
      </c>
      <c r="G40" s="8">
        <f t="shared" si="2"/>
        <v>9.5331851999999995E-2</v>
      </c>
    </row>
    <row r="41" spans="1:7" x14ac:dyDescent="0.3">
      <c r="A41" s="34">
        <v>37</v>
      </c>
      <c r="B41" s="5" t="s">
        <v>24</v>
      </c>
      <c r="C41" s="5" t="s">
        <v>25</v>
      </c>
      <c r="D41" s="6">
        <v>15</v>
      </c>
      <c r="E41" s="6">
        <v>7</v>
      </c>
      <c r="F41" s="7">
        <f t="shared" si="0"/>
        <v>1.76715E-2</v>
      </c>
      <c r="G41" s="8">
        <f t="shared" si="2"/>
        <v>8.6590349999999983E-2</v>
      </c>
    </row>
    <row r="42" spans="1:7" x14ac:dyDescent="0.3">
      <c r="A42" s="34">
        <v>38</v>
      </c>
      <c r="B42" s="5" t="s">
        <v>96</v>
      </c>
      <c r="C42" s="9" t="s">
        <v>100</v>
      </c>
      <c r="D42" s="6">
        <v>20</v>
      </c>
      <c r="E42" s="6">
        <v>7</v>
      </c>
      <c r="F42" s="7">
        <f t="shared" si="0"/>
        <v>3.1416000000000006E-2</v>
      </c>
      <c r="G42" s="8">
        <f t="shared" si="2"/>
        <v>0.15393839999999998</v>
      </c>
    </row>
    <row r="43" spans="1:7" x14ac:dyDescent="0.3">
      <c r="A43" s="34">
        <v>39</v>
      </c>
      <c r="B43" s="5" t="s">
        <v>96</v>
      </c>
      <c r="C43" s="9" t="s">
        <v>100</v>
      </c>
      <c r="D43" s="6">
        <v>18</v>
      </c>
      <c r="E43" s="6">
        <v>8</v>
      </c>
      <c r="F43" s="7">
        <f t="shared" si="0"/>
        <v>2.5446959999999998E-2</v>
      </c>
      <c r="G43" s="8">
        <f t="shared" si="2"/>
        <v>0.14250297599999998</v>
      </c>
    </row>
    <row r="44" spans="1:7" x14ac:dyDescent="0.3">
      <c r="A44" s="34">
        <v>40</v>
      </c>
      <c r="B44" s="5" t="s">
        <v>96</v>
      </c>
      <c r="C44" s="9" t="s">
        <v>100</v>
      </c>
      <c r="D44" s="6">
        <v>15</v>
      </c>
      <c r="E44" s="6">
        <v>8</v>
      </c>
      <c r="F44" s="7">
        <f t="shared" si="0"/>
        <v>1.76715E-2</v>
      </c>
      <c r="G44" s="8">
        <f t="shared" si="2"/>
        <v>9.896039999999999E-2</v>
      </c>
    </row>
    <row r="45" spans="1:7" x14ac:dyDescent="0.3">
      <c r="A45" s="34">
        <v>41</v>
      </c>
      <c r="B45" s="5" t="s">
        <v>96</v>
      </c>
      <c r="C45" s="9" t="s">
        <v>100</v>
      </c>
      <c r="D45" s="6">
        <v>13</v>
      </c>
      <c r="E45" s="6">
        <v>8</v>
      </c>
      <c r="F45" s="7">
        <f t="shared" si="0"/>
        <v>1.3273260000000002E-2</v>
      </c>
      <c r="G45" s="8">
        <f t="shared" si="2"/>
        <v>7.4330255999999983E-2</v>
      </c>
    </row>
    <row r="46" spans="1:7" x14ac:dyDescent="0.3">
      <c r="A46" s="34">
        <v>42</v>
      </c>
      <c r="B46" s="5" t="s">
        <v>96</v>
      </c>
      <c r="C46" s="9" t="s">
        <v>100</v>
      </c>
      <c r="D46" s="6">
        <v>30</v>
      </c>
      <c r="E46" s="6">
        <v>5</v>
      </c>
      <c r="F46" s="7">
        <f t="shared" si="0"/>
        <v>7.0685999999999999E-2</v>
      </c>
      <c r="G46" s="8">
        <f t="shared" si="2"/>
        <v>0.24740100000000001</v>
      </c>
    </row>
    <row r="47" spans="1:7" x14ac:dyDescent="0.3">
      <c r="A47" s="34">
        <v>43</v>
      </c>
      <c r="B47" s="5" t="s">
        <v>96</v>
      </c>
      <c r="C47" s="9" t="s">
        <v>100</v>
      </c>
      <c r="D47" s="6">
        <v>13</v>
      </c>
      <c r="E47" s="6">
        <v>7</v>
      </c>
      <c r="F47" s="7">
        <f t="shared" si="0"/>
        <v>1.3273260000000002E-2</v>
      </c>
      <c r="G47" s="8">
        <f t="shared" si="2"/>
        <v>6.5038973999999986E-2</v>
      </c>
    </row>
    <row r="48" spans="1:7" x14ac:dyDescent="0.3">
      <c r="A48" s="34">
        <v>44</v>
      </c>
      <c r="B48" s="5" t="s">
        <v>96</v>
      </c>
      <c r="C48" s="9" t="s">
        <v>100</v>
      </c>
      <c r="D48" s="6">
        <v>17</v>
      </c>
      <c r="E48" s="6">
        <v>8</v>
      </c>
      <c r="F48" s="7">
        <f t="shared" si="0"/>
        <v>2.2698060000000003E-2</v>
      </c>
      <c r="G48" s="8">
        <f t="shared" si="2"/>
        <v>0.12710913600000001</v>
      </c>
    </row>
    <row r="49" spans="1:7" x14ac:dyDescent="0.3">
      <c r="A49" s="34">
        <v>45</v>
      </c>
      <c r="B49" s="31" t="s">
        <v>21</v>
      </c>
      <c r="C49" s="31" t="s">
        <v>22</v>
      </c>
      <c r="D49" s="6">
        <v>32</v>
      </c>
      <c r="E49" s="6">
        <v>10</v>
      </c>
      <c r="F49" s="7">
        <f t="shared" si="0"/>
        <v>8.0424960000000004E-2</v>
      </c>
      <c r="G49" s="8">
        <f t="shared" si="2"/>
        <v>0.56297471999999993</v>
      </c>
    </row>
    <row r="50" spans="1:7" x14ac:dyDescent="0.3">
      <c r="A50" s="34">
        <v>46</v>
      </c>
      <c r="B50" s="5" t="s">
        <v>96</v>
      </c>
      <c r="C50" s="9" t="s">
        <v>100</v>
      </c>
      <c r="D50" s="6">
        <v>13</v>
      </c>
      <c r="E50" s="6">
        <v>7</v>
      </c>
      <c r="F50" s="7">
        <f t="shared" si="0"/>
        <v>1.3273260000000002E-2</v>
      </c>
      <c r="G50" s="8">
        <f t="shared" si="2"/>
        <v>6.5038973999999986E-2</v>
      </c>
    </row>
    <row r="51" spans="1:7" x14ac:dyDescent="0.3">
      <c r="A51" s="34">
        <v>47</v>
      </c>
      <c r="B51" s="5" t="s">
        <v>96</v>
      </c>
      <c r="C51" s="9" t="s">
        <v>100</v>
      </c>
      <c r="D51" s="6">
        <v>18</v>
      </c>
      <c r="E51" s="6">
        <v>5</v>
      </c>
      <c r="F51" s="7">
        <f t="shared" si="0"/>
        <v>2.5446959999999998E-2</v>
      </c>
      <c r="G51" s="8">
        <f t="shared" si="2"/>
        <v>8.9064359999999981E-2</v>
      </c>
    </row>
    <row r="52" spans="1:7" x14ac:dyDescent="0.3">
      <c r="A52" s="34">
        <v>48</v>
      </c>
      <c r="B52" s="5" t="s">
        <v>96</v>
      </c>
      <c r="C52" s="9" t="s">
        <v>100</v>
      </c>
      <c r="D52" s="6">
        <v>18</v>
      </c>
      <c r="E52" s="6">
        <v>6</v>
      </c>
      <c r="F52" s="7">
        <f t="shared" si="0"/>
        <v>2.5446959999999998E-2</v>
      </c>
      <c r="G52" s="8">
        <f t="shared" si="2"/>
        <v>0.10687723199999999</v>
      </c>
    </row>
    <row r="53" spans="1:7" x14ac:dyDescent="0.3">
      <c r="A53" s="34">
        <v>49</v>
      </c>
      <c r="B53" s="5" t="s">
        <v>96</v>
      </c>
      <c r="C53" s="9" t="s">
        <v>100</v>
      </c>
      <c r="D53" s="6">
        <v>18</v>
      </c>
      <c r="E53" s="6">
        <v>6</v>
      </c>
      <c r="F53" s="7">
        <f t="shared" si="0"/>
        <v>2.5446959999999998E-2</v>
      </c>
      <c r="G53" s="8">
        <f t="shared" si="2"/>
        <v>0.10687723199999999</v>
      </c>
    </row>
    <row r="54" spans="1:7" x14ac:dyDescent="0.3">
      <c r="A54" s="34">
        <v>50</v>
      </c>
      <c r="B54" s="5" t="s">
        <v>96</v>
      </c>
      <c r="C54" s="9" t="s">
        <v>100</v>
      </c>
      <c r="D54" s="6">
        <v>16</v>
      </c>
      <c r="E54" s="6">
        <v>5</v>
      </c>
      <c r="F54" s="7">
        <f t="shared" si="0"/>
        <v>2.0106240000000001E-2</v>
      </c>
      <c r="G54" s="8">
        <f t="shared" si="2"/>
        <v>7.0371839999999991E-2</v>
      </c>
    </row>
    <row r="55" spans="1:7" x14ac:dyDescent="0.3">
      <c r="A55" s="34">
        <v>51</v>
      </c>
      <c r="B55" s="5" t="s">
        <v>96</v>
      </c>
      <c r="C55" s="9" t="s">
        <v>100</v>
      </c>
      <c r="D55" s="6">
        <v>30</v>
      </c>
      <c r="E55" s="6">
        <v>8</v>
      </c>
      <c r="F55" s="7">
        <f t="shared" si="0"/>
        <v>7.0685999999999999E-2</v>
      </c>
      <c r="G55" s="8">
        <f t="shared" si="2"/>
        <v>0.39584159999999996</v>
      </c>
    </row>
    <row r="56" spans="1:7" x14ac:dyDescent="0.3">
      <c r="A56" s="34">
        <v>52</v>
      </c>
      <c r="B56" s="5" t="s">
        <v>96</v>
      </c>
      <c r="C56" s="9" t="s">
        <v>100</v>
      </c>
      <c r="D56" s="6">
        <v>12</v>
      </c>
      <c r="E56" s="6">
        <v>6</v>
      </c>
      <c r="F56" s="7">
        <f t="shared" si="0"/>
        <v>1.130976E-2</v>
      </c>
      <c r="G56" s="8">
        <f t="shared" si="2"/>
        <v>4.7500991999999999E-2</v>
      </c>
    </row>
    <row r="57" spans="1:7" x14ac:dyDescent="0.3">
      <c r="A57" s="34">
        <v>53</v>
      </c>
      <c r="B57" s="31" t="s">
        <v>18</v>
      </c>
      <c r="C57" s="9" t="s">
        <v>98</v>
      </c>
      <c r="D57" s="6">
        <v>20</v>
      </c>
      <c r="E57" s="6">
        <v>7</v>
      </c>
      <c r="F57" s="7">
        <f t="shared" si="0"/>
        <v>3.1416000000000006E-2</v>
      </c>
      <c r="G57" s="8">
        <f t="shared" si="2"/>
        <v>0.15393839999999998</v>
      </c>
    </row>
    <row r="58" spans="1:7" x14ac:dyDescent="0.3">
      <c r="A58" s="34">
        <v>54</v>
      </c>
      <c r="B58" s="5" t="s">
        <v>96</v>
      </c>
      <c r="C58" s="9" t="s">
        <v>100</v>
      </c>
      <c r="D58" s="6">
        <v>20</v>
      </c>
      <c r="E58" s="6">
        <v>5</v>
      </c>
      <c r="F58" s="7">
        <f t="shared" si="0"/>
        <v>3.1416000000000006E-2</v>
      </c>
      <c r="G58" s="8">
        <f t="shared" si="2"/>
        <v>0.10995599999999998</v>
      </c>
    </row>
    <row r="59" spans="1:7" x14ac:dyDescent="0.3">
      <c r="A59" s="34">
        <v>55</v>
      </c>
      <c r="B59" s="31" t="s">
        <v>14</v>
      </c>
      <c r="C59" s="31" t="s">
        <v>15</v>
      </c>
      <c r="D59" s="6">
        <v>18</v>
      </c>
      <c r="E59" s="6">
        <v>5</v>
      </c>
      <c r="F59" s="7">
        <f t="shared" si="0"/>
        <v>2.5446959999999998E-2</v>
      </c>
      <c r="G59" s="8">
        <f t="shared" si="2"/>
        <v>8.9064359999999981E-2</v>
      </c>
    </row>
    <row r="60" spans="1:7" x14ac:dyDescent="0.3">
      <c r="A60" s="34">
        <v>56</v>
      </c>
      <c r="B60" s="5" t="s">
        <v>96</v>
      </c>
      <c r="C60" s="9" t="s">
        <v>100</v>
      </c>
      <c r="D60" s="6">
        <v>13</v>
      </c>
      <c r="E60" s="6">
        <v>6</v>
      </c>
      <c r="F60" s="7">
        <f t="shared" si="0"/>
        <v>1.3273260000000002E-2</v>
      </c>
      <c r="G60" s="8">
        <f t="shared" si="2"/>
        <v>5.5747691999999995E-2</v>
      </c>
    </row>
    <row r="61" spans="1:7" x14ac:dyDescent="0.3">
      <c r="A61" s="34">
        <v>57</v>
      </c>
      <c r="B61" s="5" t="s">
        <v>96</v>
      </c>
      <c r="C61" s="9" t="s">
        <v>100</v>
      </c>
      <c r="D61" s="6">
        <v>13</v>
      </c>
      <c r="E61" s="6">
        <v>6</v>
      </c>
      <c r="F61" s="7">
        <f t="shared" si="0"/>
        <v>1.3273260000000002E-2</v>
      </c>
      <c r="G61" s="8">
        <f t="shared" si="2"/>
        <v>5.5747691999999995E-2</v>
      </c>
    </row>
    <row r="62" spans="1:7" x14ac:dyDescent="0.3">
      <c r="A62" s="34">
        <v>58</v>
      </c>
      <c r="B62" s="5" t="s">
        <v>96</v>
      </c>
      <c r="C62" s="9" t="s">
        <v>100</v>
      </c>
      <c r="D62" s="6">
        <v>20</v>
      </c>
      <c r="E62" s="6">
        <v>6</v>
      </c>
      <c r="F62" s="7">
        <f t="shared" si="0"/>
        <v>3.1416000000000006E-2</v>
      </c>
      <c r="G62" s="8">
        <f t="shared" si="2"/>
        <v>0.13194719999999999</v>
      </c>
    </row>
    <row r="63" spans="1:7" x14ac:dyDescent="0.3">
      <c r="A63" s="34">
        <v>59</v>
      </c>
      <c r="B63" s="5" t="s">
        <v>96</v>
      </c>
      <c r="C63" s="9" t="s">
        <v>100</v>
      </c>
      <c r="D63" s="6">
        <v>14</v>
      </c>
      <c r="E63" s="6">
        <v>6</v>
      </c>
      <c r="F63" s="7">
        <f t="shared" si="0"/>
        <v>1.5393840000000002E-2</v>
      </c>
      <c r="G63" s="8">
        <f t="shared" si="2"/>
        <v>6.4654128000000005E-2</v>
      </c>
    </row>
    <row r="64" spans="1:7" x14ac:dyDescent="0.3">
      <c r="A64" s="34">
        <v>60</v>
      </c>
      <c r="B64" s="31" t="s">
        <v>14</v>
      </c>
      <c r="C64" s="31" t="s">
        <v>15</v>
      </c>
      <c r="D64" s="6">
        <v>13</v>
      </c>
      <c r="E64" s="6">
        <v>6</v>
      </c>
      <c r="F64" s="7">
        <f t="shared" si="0"/>
        <v>1.3273260000000002E-2</v>
      </c>
      <c r="G64" s="8">
        <f t="shared" si="2"/>
        <v>5.5747691999999995E-2</v>
      </c>
    </row>
    <row r="65" spans="1:7" x14ac:dyDescent="0.3">
      <c r="A65" s="34">
        <v>61</v>
      </c>
      <c r="B65" s="5" t="s">
        <v>96</v>
      </c>
      <c r="C65" s="9" t="s">
        <v>100</v>
      </c>
      <c r="D65" s="6">
        <v>15</v>
      </c>
      <c r="E65" s="6">
        <v>6</v>
      </c>
      <c r="F65" s="7">
        <f t="shared" si="0"/>
        <v>1.76715E-2</v>
      </c>
      <c r="G65" s="8">
        <f t="shared" si="2"/>
        <v>7.4220299999999989E-2</v>
      </c>
    </row>
    <row r="66" spans="1:7" x14ac:dyDescent="0.3">
      <c r="A66" s="34">
        <v>62</v>
      </c>
      <c r="B66" s="5" t="s">
        <v>96</v>
      </c>
      <c r="C66" s="9" t="s">
        <v>100</v>
      </c>
      <c r="D66" s="6">
        <v>13</v>
      </c>
      <c r="E66" s="6">
        <v>7</v>
      </c>
      <c r="F66" s="7">
        <f t="shared" si="0"/>
        <v>1.3273260000000002E-2</v>
      </c>
      <c r="G66" s="8">
        <f t="shared" si="2"/>
        <v>6.5038973999999986E-2</v>
      </c>
    </row>
    <row r="67" spans="1:7" x14ac:dyDescent="0.3">
      <c r="A67" s="34">
        <v>63</v>
      </c>
      <c r="B67" s="5" t="s">
        <v>96</v>
      </c>
      <c r="C67" s="9" t="s">
        <v>100</v>
      </c>
      <c r="D67" s="6">
        <v>16</v>
      </c>
      <c r="E67" s="6">
        <v>7</v>
      </c>
      <c r="F67" s="7">
        <f t="shared" si="0"/>
        <v>2.0106240000000001E-2</v>
      </c>
      <c r="G67" s="8">
        <f t="shared" si="2"/>
        <v>9.8520575999999999E-2</v>
      </c>
    </row>
    <row r="68" spans="1:7" x14ac:dyDescent="0.3">
      <c r="A68" s="34">
        <v>64</v>
      </c>
      <c r="B68" s="5" t="s">
        <v>24</v>
      </c>
      <c r="C68" s="5" t="s">
        <v>25</v>
      </c>
      <c r="D68" s="6">
        <v>16</v>
      </c>
      <c r="E68" s="6">
        <v>6</v>
      </c>
      <c r="F68" s="7">
        <f t="shared" si="0"/>
        <v>2.0106240000000001E-2</v>
      </c>
      <c r="G68" s="8">
        <f t="shared" si="2"/>
        <v>8.4446208000000009E-2</v>
      </c>
    </row>
    <row r="69" spans="1:7" x14ac:dyDescent="0.3">
      <c r="A69" s="34">
        <v>65</v>
      </c>
      <c r="B69" s="31" t="s">
        <v>8</v>
      </c>
      <c r="C69" s="31" t="s">
        <v>9</v>
      </c>
      <c r="D69" s="6">
        <v>50</v>
      </c>
      <c r="E69" s="6">
        <v>22</v>
      </c>
      <c r="F69" s="7">
        <f t="shared" ref="F69:F132" si="3">((D69/100)^2)*0.7854</f>
        <v>0.19635</v>
      </c>
      <c r="G69" s="8">
        <f t="shared" ref="G69:G100" si="4">((D69^2)*3.1416/40000)*E69*0.7</f>
        <v>3.02379</v>
      </c>
    </row>
    <row r="70" spans="1:7" x14ac:dyDescent="0.3">
      <c r="A70" s="34">
        <v>66</v>
      </c>
      <c r="B70" s="31" t="s">
        <v>18</v>
      </c>
      <c r="C70" s="9" t="s">
        <v>98</v>
      </c>
      <c r="D70" s="6">
        <v>45</v>
      </c>
      <c r="E70" s="6">
        <v>18</v>
      </c>
      <c r="F70" s="7">
        <f t="shared" si="3"/>
        <v>0.1590435</v>
      </c>
      <c r="G70" s="8">
        <f t="shared" si="4"/>
        <v>2.0039481000000001</v>
      </c>
    </row>
    <row r="71" spans="1:7" x14ac:dyDescent="0.3">
      <c r="A71" s="34">
        <v>67</v>
      </c>
      <c r="B71" s="31" t="s">
        <v>14</v>
      </c>
      <c r="C71" s="31" t="s">
        <v>15</v>
      </c>
      <c r="D71" s="6">
        <v>10</v>
      </c>
      <c r="E71" s="6">
        <v>8</v>
      </c>
      <c r="F71" s="7">
        <f t="shared" si="3"/>
        <v>7.8540000000000016E-3</v>
      </c>
      <c r="G71" s="8">
        <f t="shared" si="4"/>
        <v>4.3982399999999998E-2</v>
      </c>
    </row>
    <row r="72" spans="1:7" x14ac:dyDescent="0.3">
      <c r="A72" s="34">
        <v>68</v>
      </c>
      <c r="B72" s="5" t="s">
        <v>24</v>
      </c>
      <c r="C72" s="5" t="s">
        <v>25</v>
      </c>
      <c r="D72" s="6">
        <v>11</v>
      </c>
      <c r="E72" s="6">
        <v>8</v>
      </c>
      <c r="F72" s="7">
        <f t="shared" si="3"/>
        <v>9.503339999999999E-3</v>
      </c>
      <c r="G72" s="8">
        <f t="shared" si="4"/>
        <v>5.3218703999999999E-2</v>
      </c>
    </row>
    <row r="73" spans="1:7" x14ac:dyDescent="0.3">
      <c r="A73" s="34">
        <v>69</v>
      </c>
      <c r="B73" s="31" t="s">
        <v>18</v>
      </c>
      <c r="C73" s="9" t="s">
        <v>98</v>
      </c>
      <c r="D73" s="6">
        <v>35</v>
      </c>
      <c r="E73" s="6">
        <v>15</v>
      </c>
      <c r="F73" s="7">
        <f t="shared" si="3"/>
        <v>9.6211499999999991E-2</v>
      </c>
      <c r="G73" s="8">
        <f t="shared" si="4"/>
        <v>1.01022075</v>
      </c>
    </row>
    <row r="74" spans="1:7" x14ac:dyDescent="0.3">
      <c r="A74" s="34">
        <v>70</v>
      </c>
      <c r="B74" s="5" t="s">
        <v>96</v>
      </c>
      <c r="C74" s="9" t="s">
        <v>100</v>
      </c>
      <c r="D74" s="6">
        <v>11</v>
      </c>
      <c r="E74" s="6">
        <v>6</v>
      </c>
      <c r="F74" s="7">
        <f t="shared" si="3"/>
        <v>9.503339999999999E-3</v>
      </c>
      <c r="G74" s="8">
        <f t="shared" si="4"/>
        <v>3.9914028000000004E-2</v>
      </c>
    </row>
    <row r="75" spans="1:7" x14ac:dyDescent="0.3">
      <c r="A75" s="34">
        <v>71</v>
      </c>
      <c r="B75" s="5" t="s">
        <v>96</v>
      </c>
      <c r="C75" s="9" t="s">
        <v>100</v>
      </c>
      <c r="D75" s="6">
        <v>14</v>
      </c>
      <c r="E75" s="6">
        <v>7</v>
      </c>
      <c r="F75" s="7">
        <f t="shared" si="3"/>
        <v>1.5393840000000002E-2</v>
      </c>
      <c r="G75" s="8">
        <f t="shared" si="4"/>
        <v>7.5429815999999997E-2</v>
      </c>
    </row>
    <row r="76" spans="1:7" x14ac:dyDescent="0.3">
      <c r="A76" s="34">
        <v>72</v>
      </c>
      <c r="B76" s="5" t="s">
        <v>96</v>
      </c>
      <c r="C76" s="9" t="s">
        <v>100</v>
      </c>
      <c r="D76" s="6">
        <v>11</v>
      </c>
      <c r="E76" s="6">
        <v>6</v>
      </c>
      <c r="F76" s="7">
        <f t="shared" si="3"/>
        <v>9.503339999999999E-3</v>
      </c>
      <c r="G76" s="8">
        <f t="shared" si="4"/>
        <v>3.9914028000000004E-2</v>
      </c>
    </row>
    <row r="77" spans="1:7" x14ac:dyDescent="0.3">
      <c r="A77" s="34">
        <v>73</v>
      </c>
      <c r="B77" s="5" t="s">
        <v>96</v>
      </c>
      <c r="C77" s="9" t="s">
        <v>100</v>
      </c>
      <c r="D77" s="6">
        <v>10</v>
      </c>
      <c r="E77" s="6">
        <v>5</v>
      </c>
      <c r="F77" s="7">
        <f t="shared" si="3"/>
        <v>7.8540000000000016E-3</v>
      </c>
      <c r="G77" s="8">
        <f t="shared" si="4"/>
        <v>2.7488999999999996E-2</v>
      </c>
    </row>
    <row r="78" spans="1:7" x14ac:dyDescent="0.3">
      <c r="A78" s="34">
        <v>74</v>
      </c>
      <c r="B78" s="5" t="s">
        <v>96</v>
      </c>
      <c r="C78" s="9" t="s">
        <v>100</v>
      </c>
      <c r="D78" s="6">
        <v>13</v>
      </c>
      <c r="E78" s="6">
        <v>7</v>
      </c>
      <c r="F78" s="7">
        <f t="shared" si="3"/>
        <v>1.3273260000000002E-2</v>
      </c>
      <c r="G78" s="8">
        <f t="shared" si="4"/>
        <v>6.5038973999999986E-2</v>
      </c>
    </row>
    <row r="79" spans="1:7" x14ac:dyDescent="0.3">
      <c r="A79" s="34">
        <v>75</v>
      </c>
      <c r="B79" s="31" t="s">
        <v>8</v>
      </c>
      <c r="C79" s="31" t="s">
        <v>9</v>
      </c>
      <c r="D79" s="6">
        <v>35</v>
      </c>
      <c r="E79" s="6">
        <v>15</v>
      </c>
      <c r="F79" s="7">
        <f t="shared" si="3"/>
        <v>9.6211499999999991E-2</v>
      </c>
      <c r="G79" s="8">
        <f t="shared" si="4"/>
        <v>1.01022075</v>
      </c>
    </row>
    <row r="80" spans="1:7" x14ac:dyDescent="0.3">
      <c r="A80" s="34">
        <v>76</v>
      </c>
      <c r="B80" s="5" t="s">
        <v>96</v>
      </c>
      <c r="C80" s="9" t="s">
        <v>100</v>
      </c>
      <c r="D80" s="6">
        <v>20</v>
      </c>
      <c r="E80" s="6">
        <v>7</v>
      </c>
      <c r="F80" s="7">
        <f t="shared" si="3"/>
        <v>3.1416000000000006E-2</v>
      </c>
      <c r="G80" s="8">
        <f t="shared" si="4"/>
        <v>0.15393839999999998</v>
      </c>
    </row>
    <row r="81" spans="1:7" x14ac:dyDescent="0.3">
      <c r="A81" s="34">
        <v>77</v>
      </c>
      <c r="B81" s="5" t="s">
        <v>96</v>
      </c>
      <c r="C81" s="9" t="s">
        <v>100</v>
      </c>
      <c r="D81" s="6">
        <v>13</v>
      </c>
      <c r="E81" s="6">
        <v>6</v>
      </c>
      <c r="F81" s="7">
        <f t="shared" si="3"/>
        <v>1.3273260000000002E-2</v>
      </c>
      <c r="G81" s="8">
        <f t="shared" si="4"/>
        <v>5.5747691999999995E-2</v>
      </c>
    </row>
    <row r="82" spans="1:7" x14ac:dyDescent="0.3">
      <c r="A82" s="34">
        <v>78</v>
      </c>
      <c r="B82" s="5" t="s">
        <v>96</v>
      </c>
      <c r="C82" s="9" t="s">
        <v>100</v>
      </c>
      <c r="D82" s="6">
        <v>30</v>
      </c>
      <c r="E82" s="6">
        <v>6</v>
      </c>
      <c r="F82" s="7">
        <f t="shared" si="3"/>
        <v>7.0685999999999999E-2</v>
      </c>
      <c r="G82" s="8">
        <f t="shared" si="4"/>
        <v>0.29688119999999996</v>
      </c>
    </row>
    <row r="83" spans="1:7" x14ac:dyDescent="0.3">
      <c r="A83" s="34">
        <v>79</v>
      </c>
      <c r="B83" s="31" t="s">
        <v>21</v>
      </c>
      <c r="C83" s="31" t="s">
        <v>22</v>
      </c>
      <c r="D83" s="6">
        <v>30</v>
      </c>
      <c r="E83" s="6">
        <v>7</v>
      </c>
      <c r="F83" s="7">
        <f t="shared" si="3"/>
        <v>7.0685999999999999E-2</v>
      </c>
      <c r="G83" s="8">
        <f t="shared" si="4"/>
        <v>0.34636139999999993</v>
      </c>
    </row>
    <row r="84" spans="1:7" x14ac:dyDescent="0.3">
      <c r="A84" s="34">
        <v>80</v>
      </c>
      <c r="B84" s="5" t="s">
        <v>96</v>
      </c>
      <c r="C84" s="9" t="s">
        <v>100</v>
      </c>
      <c r="D84" s="6">
        <v>15</v>
      </c>
      <c r="E84" s="6">
        <v>6</v>
      </c>
      <c r="F84" s="7">
        <f t="shared" si="3"/>
        <v>1.76715E-2</v>
      </c>
      <c r="G84" s="8">
        <f t="shared" si="4"/>
        <v>7.4220299999999989E-2</v>
      </c>
    </row>
    <row r="85" spans="1:7" x14ac:dyDescent="0.3">
      <c r="A85" s="34">
        <v>81</v>
      </c>
      <c r="B85" s="5" t="s">
        <v>96</v>
      </c>
      <c r="C85" s="9" t="s">
        <v>100</v>
      </c>
      <c r="D85" s="6">
        <v>11</v>
      </c>
      <c r="E85" s="6">
        <v>4</v>
      </c>
      <c r="F85" s="7">
        <f t="shared" si="3"/>
        <v>9.503339999999999E-3</v>
      </c>
      <c r="G85" s="8">
        <f t="shared" si="4"/>
        <v>2.6609351999999999E-2</v>
      </c>
    </row>
    <row r="86" spans="1:7" x14ac:dyDescent="0.3">
      <c r="A86" s="34">
        <v>82</v>
      </c>
      <c r="B86" s="5" t="s">
        <v>96</v>
      </c>
      <c r="C86" s="9" t="s">
        <v>100</v>
      </c>
      <c r="D86" s="6">
        <v>18</v>
      </c>
      <c r="E86" s="6">
        <v>5</v>
      </c>
      <c r="F86" s="7">
        <f t="shared" si="3"/>
        <v>2.5446959999999998E-2</v>
      </c>
      <c r="G86" s="8">
        <f t="shared" si="4"/>
        <v>8.9064359999999981E-2</v>
      </c>
    </row>
    <row r="87" spans="1:7" x14ac:dyDescent="0.3">
      <c r="A87" s="34">
        <v>83</v>
      </c>
      <c r="B87" s="5" t="s">
        <v>96</v>
      </c>
      <c r="C87" s="9" t="s">
        <v>100</v>
      </c>
      <c r="D87" s="6">
        <v>12</v>
      </c>
      <c r="E87" s="6">
        <v>6</v>
      </c>
      <c r="F87" s="7">
        <f t="shared" si="3"/>
        <v>1.130976E-2</v>
      </c>
      <c r="G87" s="8">
        <f t="shared" si="4"/>
        <v>4.7500991999999999E-2</v>
      </c>
    </row>
    <row r="88" spans="1:7" x14ac:dyDescent="0.3">
      <c r="A88" s="34">
        <v>84</v>
      </c>
      <c r="B88" s="31" t="s">
        <v>8</v>
      </c>
      <c r="C88" s="31" t="s">
        <v>9</v>
      </c>
      <c r="D88" s="6">
        <v>60</v>
      </c>
      <c r="E88" s="6">
        <v>10</v>
      </c>
      <c r="F88" s="7">
        <f t="shared" si="3"/>
        <v>0.282744</v>
      </c>
      <c r="G88" s="8">
        <f t="shared" si="4"/>
        <v>1.9792080000000001</v>
      </c>
    </row>
    <row r="89" spans="1:7" x14ac:dyDescent="0.3">
      <c r="A89" s="34">
        <v>85</v>
      </c>
      <c r="B89" s="5" t="s">
        <v>96</v>
      </c>
      <c r="C89" s="9" t="s">
        <v>100</v>
      </c>
      <c r="D89" s="6">
        <v>20</v>
      </c>
      <c r="E89" s="6">
        <v>7</v>
      </c>
      <c r="F89" s="7">
        <f t="shared" si="3"/>
        <v>3.1416000000000006E-2</v>
      </c>
      <c r="G89" s="8">
        <f t="shared" si="4"/>
        <v>0.15393839999999998</v>
      </c>
    </row>
    <row r="90" spans="1:7" x14ac:dyDescent="0.3">
      <c r="A90" s="34">
        <v>86</v>
      </c>
      <c r="B90" s="5" t="s">
        <v>96</v>
      </c>
      <c r="C90" s="9" t="s">
        <v>100</v>
      </c>
      <c r="D90" s="6">
        <v>11</v>
      </c>
      <c r="E90" s="6">
        <v>6</v>
      </c>
      <c r="F90" s="7">
        <f t="shared" si="3"/>
        <v>9.503339999999999E-3</v>
      </c>
      <c r="G90" s="8">
        <f t="shared" si="4"/>
        <v>3.9914028000000004E-2</v>
      </c>
    </row>
    <row r="91" spans="1:7" x14ac:dyDescent="0.3">
      <c r="A91" s="34">
        <v>87</v>
      </c>
      <c r="B91" s="31" t="s">
        <v>21</v>
      </c>
      <c r="C91" s="31" t="s">
        <v>22</v>
      </c>
      <c r="D91" s="6">
        <v>30</v>
      </c>
      <c r="E91" s="6">
        <v>5</v>
      </c>
      <c r="F91" s="7">
        <f t="shared" si="3"/>
        <v>7.0685999999999999E-2</v>
      </c>
      <c r="G91" s="8">
        <f t="shared" si="4"/>
        <v>0.24740100000000001</v>
      </c>
    </row>
    <row r="92" spans="1:7" x14ac:dyDescent="0.3">
      <c r="A92" s="34">
        <v>88</v>
      </c>
      <c r="B92" s="31" t="s">
        <v>18</v>
      </c>
      <c r="C92" s="9" t="s">
        <v>98</v>
      </c>
      <c r="D92" s="6">
        <v>16</v>
      </c>
      <c r="E92" s="6">
        <v>7</v>
      </c>
      <c r="F92" s="7">
        <f t="shared" si="3"/>
        <v>2.0106240000000001E-2</v>
      </c>
      <c r="G92" s="8">
        <f t="shared" si="4"/>
        <v>9.8520575999999999E-2</v>
      </c>
    </row>
    <row r="93" spans="1:7" x14ac:dyDescent="0.3">
      <c r="A93" s="34">
        <v>89</v>
      </c>
      <c r="B93" s="31" t="s">
        <v>18</v>
      </c>
      <c r="C93" s="9" t="s">
        <v>98</v>
      </c>
      <c r="D93" s="6">
        <v>30</v>
      </c>
      <c r="E93" s="6">
        <v>8</v>
      </c>
      <c r="F93" s="7">
        <f t="shared" si="3"/>
        <v>7.0685999999999999E-2</v>
      </c>
      <c r="G93" s="8">
        <f t="shared" si="4"/>
        <v>0.39584159999999996</v>
      </c>
    </row>
    <row r="94" spans="1:7" x14ac:dyDescent="0.3">
      <c r="A94" s="34">
        <v>90</v>
      </c>
      <c r="B94" s="31" t="s">
        <v>21</v>
      </c>
      <c r="C94" s="31" t="s">
        <v>22</v>
      </c>
      <c r="D94" s="6">
        <v>20</v>
      </c>
      <c r="E94" s="6">
        <v>5</v>
      </c>
      <c r="F94" s="7">
        <f t="shared" si="3"/>
        <v>3.1416000000000006E-2</v>
      </c>
      <c r="G94" s="8">
        <f t="shared" si="4"/>
        <v>0.10995599999999998</v>
      </c>
    </row>
    <row r="95" spans="1:7" x14ac:dyDescent="0.3">
      <c r="A95" s="34">
        <v>91</v>
      </c>
      <c r="B95" s="31" t="s">
        <v>21</v>
      </c>
      <c r="C95" s="31" t="s">
        <v>22</v>
      </c>
      <c r="D95" s="6">
        <v>40</v>
      </c>
      <c r="E95" s="6">
        <v>6</v>
      </c>
      <c r="F95" s="7">
        <f t="shared" si="3"/>
        <v>0.12566400000000003</v>
      </c>
      <c r="G95" s="8">
        <f t="shared" si="4"/>
        <v>0.52778879999999995</v>
      </c>
    </row>
    <row r="96" spans="1:7" x14ac:dyDescent="0.3">
      <c r="A96" s="34">
        <v>92</v>
      </c>
      <c r="B96" s="31" t="s">
        <v>18</v>
      </c>
      <c r="C96" s="9" t="s">
        <v>98</v>
      </c>
      <c r="D96" s="6">
        <v>14</v>
      </c>
      <c r="E96" s="6">
        <v>6</v>
      </c>
      <c r="F96" s="7">
        <f t="shared" si="3"/>
        <v>1.5393840000000002E-2</v>
      </c>
      <c r="G96" s="8">
        <f t="shared" si="4"/>
        <v>6.4654128000000005E-2</v>
      </c>
    </row>
    <row r="97" spans="1:7" x14ac:dyDescent="0.3">
      <c r="A97" s="34">
        <v>93</v>
      </c>
      <c r="B97" s="31" t="s">
        <v>18</v>
      </c>
      <c r="C97" s="9" t="s">
        <v>98</v>
      </c>
      <c r="D97" s="6">
        <v>11</v>
      </c>
      <c r="E97" s="6">
        <v>5</v>
      </c>
      <c r="F97" s="7">
        <f t="shared" si="3"/>
        <v>9.503339999999999E-3</v>
      </c>
      <c r="G97" s="8">
        <f t="shared" si="4"/>
        <v>3.3261689999999997E-2</v>
      </c>
    </row>
    <row r="98" spans="1:7" x14ac:dyDescent="0.3">
      <c r="A98" s="34">
        <v>94</v>
      </c>
      <c r="B98" s="31" t="s">
        <v>21</v>
      </c>
      <c r="C98" s="31" t="s">
        <v>22</v>
      </c>
      <c r="D98" s="6">
        <v>30</v>
      </c>
      <c r="E98" s="6">
        <v>5</v>
      </c>
      <c r="F98" s="7">
        <f t="shared" si="3"/>
        <v>7.0685999999999999E-2</v>
      </c>
      <c r="G98" s="8">
        <f t="shared" si="4"/>
        <v>0.24740100000000001</v>
      </c>
    </row>
    <row r="99" spans="1:7" x14ac:dyDescent="0.3">
      <c r="A99" s="34">
        <v>95</v>
      </c>
      <c r="B99" s="31" t="s">
        <v>8</v>
      </c>
      <c r="C99" s="31" t="s">
        <v>9</v>
      </c>
      <c r="D99" s="6">
        <v>18</v>
      </c>
      <c r="E99" s="6">
        <v>7</v>
      </c>
      <c r="F99" s="7">
        <f t="shared" si="3"/>
        <v>2.5446959999999998E-2</v>
      </c>
      <c r="G99" s="8">
        <f t="shared" si="4"/>
        <v>0.12469010399999998</v>
      </c>
    </row>
    <row r="100" spans="1:7" x14ac:dyDescent="0.3">
      <c r="A100" s="34">
        <v>96</v>
      </c>
      <c r="B100" s="31" t="s">
        <v>8</v>
      </c>
      <c r="C100" s="31" t="s">
        <v>9</v>
      </c>
      <c r="D100" s="6">
        <v>17</v>
      </c>
      <c r="E100" s="6">
        <v>5</v>
      </c>
      <c r="F100" s="7">
        <f t="shared" si="3"/>
        <v>2.2698060000000003E-2</v>
      </c>
      <c r="G100" s="8">
        <f t="shared" si="4"/>
        <v>7.944321E-2</v>
      </c>
    </row>
    <row r="101" spans="1:7" x14ac:dyDescent="0.3">
      <c r="A101" s="34">
        <v>97</v>
      </c>
      <c r="B101" s="31" t="s">
        <v>18</v>
      </c>
      <c r="C101" s="9" t="s">
        <v>98</v>
      </c>
      <c r="D101" s="6">
        <v>12</v>
      </c>
      <c r="E101" s="6">
        <v>5</v>
      </c>
      <c r="F101" s="7">
        <f t="shared" si="3"/>
        <v>1.130976E-2</v>
      </c>
      <c r="G101" s="8">
        <f t="shared" ref="G101:G132" si="5">((D101^2)*3.1416/40000)*E101*0.7</f>
        <v>3.958416E-2</v>
      </c>
    </row>
    <row r="102" spans="1:7" x14ac:dyDescent="0.3">
      <c r="A102" s="34">
        <v>98</v>
      </c>
      <c r="B102" s="31" t="s">
        <v>8</v>
      </c>
      <c r="C102" s="31" t="s">
        <v>9</v>
      </c>
      <c r="D102" s="6">
        <v>14</v>
      </c>
      <c r="E102" s="6">
        <v>6</v>
      </c>
      <c r="F102" s="7">
        <f t="shared" si="3"/>
        <v>1.5393840000000002E-2</v>
      </c>
      <c r="G102" s="8">
        <f t="shared" si="5"/>
        <v>6.4654128000000005E-2</v>
      </c>
    </row>
    <row r="103" spans="1:7" x14ac:dyDescent="0.3">
      <c r="A103" s="34">
        <v>99</v>
      </c>
      <c r="B103" s="31" t="s">
        <v>8</v>
      </c>
      <c r="C103" s="31" t="s">
        <v>9</v>
      </c>
      <c r="D103" s="6">
        <v>20</v>
      </c>
      <c r="E103" s="6">
        <v>7</v>
      </c>
      <c r="F103" s="7">
        <f t="shared" si="3"/>
        <v>3.1416000000000006E-2</v>
      </c>
      <c r="G103" s="8">
        <f t="shared" si="5"/>
        <v>0.15393839999999998</v>
      </c>
    </row>
    <row r="104" spans="1:7" x14ac:dyDescent="0.3">
      <c r="A104" s="34">
        <v>100</v>
      </c>
      <c r="B104" s="31" t="s">
        <v>21</v>
      </c>
      <c r="C104" s="31" t="s">
        <v>22</v>
      </c>
      <c r="D104" s="6">
        <v>20</v>
      </c>
      <c r="E104" s="6">
        <v>6</v>
      </c>
      <c r="F104" s="7">
        <f t="shared" si="3"/>
        <v>3.1416000000000006E-2</v>
      </c>
      <c r="G104" s="8">
        <f t="shared" si="5"/>
        <v>0.13194719999999999</v>
      </c>
    </row>
    <row r="105" spans="1:7" x14ac:dyDescent="0.3">
      <c r="A105" s="34">
        <v>101</v>
      </c>
      <c r="B105" s="31" t="s">
        <v>21</v>
      </c>
      <c r="C105" s="31" t="s">
        <v>22</v>
      </c>
      <c r="D105" s="6">
        <v>20</v>
      </c>
      <c r="E105" s="6">
        <v>8</v>
      </c>
      <c r="F105" s="7">
        <f t="shared" si="3"/>
        <v>3.1416000000000006E-2</v>
      </c>
      <c r="G105" s="8">
        <f t="shared" si="5"/>
        <v>0.17592959999999999</v>
      </c>
    </row>
    <row r="106" spans="1:7" x14ac:dyDescent="0.3">
      <c r="A106" s="34">
        <v>102</v>
      </c>
      <c r="B106" s="31" t="s">
        <v>18</v>
      </c>
      <c r="C106" s="9" t="s">
        <v>98</v>
      </c>
      <c r="D106" s="6">
        <v>16</v>
      </c>
      <c r="E106" s="6">
        <v>10</v>
      </c>
      <c r="F106" s="7">
        <f t="shared" si="3"/>
        <v>2.0106240000000001E-2</v>
      </c>
      <c r="G106" s="8">
        <f t="shared" si="5"/>
        <v>0.14074367999999998</v>
      </c>
    </row>
    <row r="107" spans="1:7" x14ac:dyDescent="0.3">
      <c r="A107" s="34">
        <v>103</v>
      </c>
      <c r="B107" s="31" t="s">
        <v>21</v>
      </c>
      <c r="C107" s="31" t="s">
        <v>22</v>
      </c>
      <c r="D107" s="6">
        <v>15</v>
      </c>
      <c r="E107" s="6">
        <v>5</v>
      </c>
      <c r="F107" s="7">
        <f t="shared" si="3"/>
        <v>1.76715E-2</v>
      </c>
      <c r="G107" s="8">
        <f t="shared" si="5"/>
        <v>6.1850250000000002E-2</v>
      </c>
    </row>
    <row r="108" spans="1:7" x14ac:dyDescent="0.3">
      <c r="A108" s="34">
        <v>104</v>
      </c>
      <c r="B108" s="31" t="s">
        <v>21</v>
      </c>
      <c r="C108" s="31" t="s">
        <v>22</v>
      </c>
      <c r="D108" s="6">
        <v>65</v>
      </c>
      <c r="E108" s="6">
        <v>11</v>
      </c>
      <c r="F108" s="7">
        <f t="shared" si="3"/>
        <v>0.3318315</v>
      </c>
      <c r="G108" s="8">
        <f t="shared" si="5"/>
        <v>2.55510255</v>
      </c>
    </row>
    <row r="109" spans="1:7" x14ac:dyDescent="0.3">
      <c r="A109" s="34">
        <v>105</v>
      </c>
      <c r="B109" s="31" t="s">
        <v>18</v>
      </c>
      <c r="C109" s="9" t="s">
        <v>98</v>
      </c>
      <c r="D109" s="6">
        <v>20</v>
      </c>
      <c r="E109" s="6">
        <v>10</v>
      </c>
      <c r="F109" s="7">
        <f t="shared" si="3"/>
        <v>3.1416000000000006E-2</v>
      </c>
      <c r="G109" s="8">
        <f t="shared" si="5"/>
        <v>0.21991199999999997</v>
      </c>
    </row>
    <row r="110" spans="1:7" x14ac:dyDescent="0.3">
      <c r="A110" s="34">
        <v>106</v>
      </c>
      <c r="B110" s="31" t="s">
        <v>8</v>
      </c>
      <c r="C110" s="31" t="s">
        <v>9</v>
      </c>
      <c r="D110" s="6">
        <v>40</v>
      </c>
      <c r="E110" s="6">
        <v>12</v>
      </c>
      <c r="F110" s="7">
        <f t="shared" si="3"/>
        <v>0.12566400000000003</v>
      </c>
      <c r="G110" s="8">
        <f t="shared" si="5"/>
        <v>1.0555775999999999</v>
      </c>
    </row>
    <row r="111" spans="1:7" x14ac:dyDescent="0.3">
      <c r="A111" s="34">
        <v>107</v>
      </c>
      <c r="B111" s="5" t="s">
        <v>11</v>
      </c>
      <c r="C111" s="9" t="s">
        <v>97</v>
      </c>
      <c r="D111" s="6">
        <v>16</v>
      </c>
      <c r="E111" s="6">
        <v>13</v>
      </c>
      <c r="F111" s="7">
        <f t="shared" si="3"/>
        <v>2.0106240000000001E-2</v>
      </c>
      <c r="G111" s="8">
        <f t="shared" si="5"/>
        <v>0.18296678399999999</v>
      </c>
    </row>
    <row r="112" spans="1:7" x14ac:dyDescent="0.3">
      <c r="A112" s="34">
        <v>108</v>
      </c>
      <c r="B112" s="31" t="s">
        <v>18</v>
      </c>
      <c r="C112" s="9" t="s">
        <v>98</v>
      </c>
      <c r="D112" s="6">
        <v>25</v>
      </c>
      <c r="E112" s="6">
        <v>6</v>
      </c>
      <c r="F112" s="7">
        <f t="shared" si="3"/>
        <v>4.9087499999999999E-2</v>
      </c>
      <c r="G112" s="8">
        <f t="shared" si="5"/>
        <v>0.20616749999999998</v>
      </c>
    </row>
    <row r="113" spans="1:7" x14ac:dyDescent="0.3">
      <c r="A113" s="34">
        <v>109</v>
      </c>
      <c r="B113" s="31" t="s">
        <v>18</v>
      </c>
      <c r="C113" s="9" t="s">
        <v>98</v>
      </c>
      <c r="D113" s="6">
        <v>45</v>
      </c>
      <c r="E113" s="6">
        <v>15</v>
      </c>
      <c r="F113" s="7">
        <f t="shared" si="3"/>
        <v>0.1590435</v>
      </c>
      <c r="G113" s="8">
        <f t="shared" si="5"/>
        <v>1.6699567499999999</v>
      </c>
    </row>
    <row r="114" spans="1:7" x14ac:dyDescent="0.3">
      <c r="A114" s="34">
        <v>110</v>
      </c>
      <c r="B114" s="31" t="s">
        <v>8</v>
      </c>
      <c r="C114" s="31" t="s">
        <v>9</v>
      </c>
      <c r="D114" s="6">
        <v>45</v>
      </c>
      <c r="E114" s="6">
        <v>15</v>
      </c>
      <c r="F114" s="7">
        <f t="shared" si="3"/>
        <v>0.1590435</v>
      </c>
      <c r="G114" s="8">
        <f t="shared" si="5"/>
        <v>1.6699567499999999</v>
      </c>
    </row>
    <row r="115" spans="1:7" x14ac:dyDescent="0.3">
      <c r="A115" s="34">
        <v>111</v>
      </c>
      <c r="B115" s="31" t="s">
        <v>18</v>
      </c>
      <c r="C115" s="9" t="s">
        <v>98</v>
      </c>
      <c r="D115" s="6">
        <v>30</v>
      </c>
      <c r="E115" s="6">
        <v>16</v>
      </c>
      <c r="F115" s="7">
        <f t="shared" si="3"/>
        <v>7.0685999999999999E-2</v>
      </c>
      <c r="G115" s="8">
        <f t="shared" si="5"/>
        <v>0.79168319999999992</v>
      </c>
    </row>
    <row r="116" spans="1:7" x14ac:dyDescent="0.3">
      <c r="A116" s="34">
        <v>112</v>
      </c>
      <c r="B116" s="31" t="s">
        <v>18</v>
      </c>
      <c r="C116" s="9" t="s">
        <v>98</v>
      </c>
      <c r="D116" s="6">
        <v>30</v>
      </c>
      <c r="E116" s="6">
        <v>15</v>
      </c>
      <c r="F116" s="7">
        <f t="shared" si="3"/>
        <v>7.0685999999999999E-2</v>
      </c>
      <c r="G116" s="8">
        <f t="shared" si="5"/>
        <v>0.74220299999999995</v>
      </c>
    </row>
    <row r="117" spans="1:7" x14ac:dyDescent="0.3">
      <c r="A117" s="34">
        <v>113</v>
      </c>
      <c r="B117" s="31" t="s">
        <v>18</v>
      </c>
      <c r="C117" s="9" t="s">
        <v>98</v>
      </c>
      <c r="D117" s="6">
        <v>15</v>
      </c>
      <c r="E117" s="6">
        <v>4</v>
      </c>
      <c r="F117" s="7">
        <f t="shared" si="3"/>
        <v>1.76715E-2</v>
      </c>
      <c r="G117" s="8">
        <f t="shared" si="5"/>
        <v>4.9480199999999995E-2</v>
      </c>
    </row>
    <row r="118" spans="1:7" x14ac:dyDescent="0.3">
      <c r="A118" s="34">
        <v>114</v>
      </c>
      <c r="B118" s="31" t="s">
        <v>18</v>
      </c>
      <c r="C118" s="9" t="s">
        <v>98</v>
      </c>
      <c r="D118" s="6">
        <v>17</v>
      </c>
      <c r="E118" s="6">
        <v>5</v>
      </c>
      <c r="F118" s="7">
        <f t="shared" si="3"/>
        <v>2.2698060000000003E-2</v>
      </c>
      <c r="G118" s="8">
        <f t="shared" si="5"/>
        <v>7.944321E-2</v>
      </c>
    </row>
    <row r="119" spans="1:7" x14ac:dyDescent="0.3">
      <c r="A119" s="34">
        <v>115</v>
      </c>
      <c r="B119" s="31" t="s">
        <v>18</v>
      </c>
      <c r="C119" s="9" t="s">
        <v>98</v>
      </c>
      <c r="D119" s="6">
        <v>15</v>
      </c>
      <c r="E119" s="6">
        <v>5</v>
      </c>
      <c r="F119" s="7">
        <f t="shared" si="3"/>
        <v>1.76715E-2</v>
      </c>
      <c r="G119" s="8">
        <f t="shared" si="5"/>
        <v>6.1850250000000002E-2</v>
      </c>
    </row>
    <row r="120" spans="1:7" x14ac:dyDescent="0.3">
      <c r="A120" s="34">
        <v>116</v>
      </c>
      <c r="B120" s="31" t="s">
        <v>18</v>
      </c>
      <c r="C120" s="9" t="s">
        <v>98</v>
      </c>
      <c r="D120" s="6">
        <v>17</v>
      </c>
      <c r="E120" s="6">
        <v>7</v>
      </c>
      <c r="F120" s="7">
        <f t="shared" si="3"/>
        <v>2.2698060000000003E-2</v>
      </c>
      <c r="G120" s="8">
        <f t="shared" si="5"/>
        <v>0.11122049400000002</v>
      </c>
    </row>
    <row r="121" spans="1:7" x14ac:dyDescent="0.3">
      <c r="A121" s="34">
        <v>117</v>
      </c>
      <c r="B121" s="31" t="s">
        <v>21</v>
      </c>
      <c r="C121" s="31" t="s">
        <v>22</v>
      </c>
      <c r="D121" s="6">
        <v>25</v>
      </c>
      <c r="E121" s="6">
        <v>7</v>
      </c>
      <c r="F121" s="7">
        <f t="shared" si="3"/>
        <v>4.9087499999999999E-2</v>
      </c>
      <c r="G121" s="8">
        <f t="shared" si="5"/>
        <v>0.24052874999999999</v>
      </c>
    </row>
    <row r="122" spans="1:7" x14ac:dyDescent="0.3">
      <c r="A122" s="34">
        <v>118</v>
      </c>
      <c r="B122" s="31" t="s">
        <v>18</v>
      </c>
      <c r="C122" s="9" t="s">
        <v>98</v>
      </c>
      <c r="D122" s="6">
        <v>18</v>
      </c>
      <c r="E122" s="6">
        <v>7</v>
      </c>
      <c r="F122" s="7">
        <f t="shared" si="3"/>
        <v>2.5446959999999998E-2</v>
      </c>
      <c r="G122" s="8">
        <f t="shared" si="5"/>
        <v>0.12469010399999998</v>
      </c>
    </row>
    <row r="123" spans="1:7" x14ac:dyDescent="0.3">
      <c r="A123" s="34">
        <v>119</v>
      </c>
      <c r="B123" s="31" t="s">
        <v>18</v>
      </c>
      <c r="C123" s="9" t="s">
        <v>98</v>
      </c>
      <c r="D123" s="6">
        <v>13</v>
      </c>
      <c r="E123" s="6">
        <v>5</v>
      </c>
      <c r="F123" s="7">
        <f t="shared" si="3"/>
        <v>1.3273260000000002E-2</v>
      </c>
      <c r="G123" s="8">
        <f t="shared" si="5"/>
        <v>4.645640999999999E-2</v>
      </c>
    </row>
    <row r="124" spans="1:7" x14ac:dyDescent="0.3">
      <c r="A124" s="34">
        <v>120</v>
      </c>
      <c r="B124" s="31" t="s">
        <v>18</v>
      </c>
      <c r="C124" s="9" t="s">
        <v>98</v>
      </c>
      <c r="D124" s="6">
        <v>10</v>
      </c>
      <c r="E124" s="6">
        <v>7</v>
      </c>
      <c r="F124" s="7">
        <f t="shared" si="3"/>
        <v>7.8540000000000016E-3</v>
      </c>
      <c r="G124" s="8">
        <f t="shared" si="5"/>
        <v>3.8484599999999994E-2</v>
      </c>
    </row>
    <row r="125" spans="1:7" s="110" customFormat="1" x14ac:dyDescent="0.3">
      <c r="A125" s="105">
        <v>121</v>
      </c>
      <c r="B125" s="106" t="s">
        <v>18</v>
      </c>
      <c r="C125" s="107" t="s">
        <v>98</v>
      </c>
      <c r="D125" s="39">
        <v>12</v>
      </c>
      <c r="E125" s="39">
        <v>4</v>
      </c>
      <c r="F125" s="108">
        <f t="shared" si="3"/>
        <v>1.130976E-2</v>
      </c>
      <c r="G125" s="109">
        <f t="shared" si="5"/>
        <v>3.1667328000000002E-2</v>
      </c>
    </row>
    <row r="126" spans="1:7" x14ac:dyDescent="0.3">
      <c r="A126" s="34">
        <v>122</v>
      </c>
      <c r="B126" s="31" t="s">
        <v>18</v>
      </c>
      <c r="C126" s="9" t="s">
        <v>98</v>
      </c>
      <c r="D126" s="6">
        <v>12</v>
      </c>
      <c r="E126" s="6">
        <v>7</v>
      </c>
      <c r="F126" s="7">
        <f t="shared" si="3"/>
        <v>1.130976E-2</v>
      </c>
      <c r="G126" s="8">
        <f t="shared" si="5"/>
        <v>5.5417823999999997E-2</v>
      </c>
    </row>
    <row r="127" spans="1:7" x14ac:dyDescent="0.3">
      <c r="A127" s="34">
        <v>123</v>
      </c>
      <c r="B127" s="31" t="s">
        <v>8</v>
      </c>
      <c r="C127" s="31" t="s">
        <v>9</v>
      </c>
      <c r="D127" s="6">
        <v>20</v>
      </c>
      <c r="E127" s="6">
        <v>8</v>
      </c>
      <c r="F127" s="7">
        <f t="shared" si="3"/>
        <v>3.1416000000000006E-2</v>
      </c>
      <c r="G127" s="8">
        <f t="shared" si="5"/>
        <v>0.17592959999999999</v>
      </c>
    </row>
    <row r="128" spans="1:7" x14ac:dyDescent="0.3">
      <c r="A128" s="34">
        <v>124</v>
      </c>
      <c r="B128" s="31" t="s">
        <v>21</v>
      </c>
      <c r="C128" s="31" t="s">
        <v>22</v>
      </c>
      <c r="D128" s="6">
        <v>20</v>
      </c>
      <c r="E128" s="6">
        <v>9</v>
      </c>
      <c r="F128" s="7">
        <f t="shared" si="3"/>
        <v>3.1416000000000006E-2</v>
      </c>
      <c r="G128" s="8">
        <f t="shared" si="5"/>
        <v>0.19792079999999998</v>
      </c>
    </row>
    <row r="129" spans="1:7" x14ac:dyDescent="0.3">
      <c r="A129" s="34">
        <v>125</v>
      </c>
      <c r="B129" s="31" t="s">
        <v>18</v>
      </c>
      <c r="C129" s="9" t="s">
        <v>98</v>
      </c>
      <c r="D129" s="6">
        <v>11</v>
      </c>
      <c r="E129" s="6">
        <v>8</v>
      </c>
      <c r="F129" s="7">
        <f t="shared" si="3"/>
        <v>9.503339999999999E-3</v>
      </c>
      <c r="G129" s="8">
        <f t="shared" si="5"/>
        <v>5.3218703999999999E-2</v>
      </c>
    </row>
    <row r="130" spans="1:7" x14ac:dyDescent="0.3">
      <c r="A130" s="34">
        <v>126</v>
      </c>
      <c r="B130" s="31" t="s">
        <v>18</v>
      </c>
      <c r="C130" s="9" t="s">
        <v>98</v>
      </c>
      <c r="D130" s="6">
        <v>12</v>
      </c>
      <c r="E130" s="6">
        <v>6</v>
      </c>
      <c r="F130" s="7">
        <f t="shared" si="3"/>
        <v>1.130976E-2</v>
      </c>
      <c r="G130" s="8">
        <f t="shared" si="5"/>
        <v>4.7500991999999999E-2</v>
      </c>
    </row>
    <row r="131" spans="1:7" x14ac:dyDescent="0.3">
      <c r="A131" s="34">
        <v>127</v>
      </c>
      <c r="B131" s="31" t="s">
        <v>18</v>
      </c>
      <c r="C131" s="9" t="s">
        <v>98</v>
      </c>
      <c r="D131" s="6">
        <v>11</v>
      </c>
      <c r="E131" s="6">
        <v>5</v>
      </c>
      <c r="F131" s="7">
        <f t="shared" si="3"/>
        <v>9.503339999999999E-3</v>
      </c>
      <c r="G131" s="8">
        <f t="shared" si="5"/>
        <v>3.3261689999999997E-2</v>
      </c>
    </row>
    <row r="132" spans="1:7" x14ac:dyDescent="0.3">
      <c r="A132" s="34">
        <v>128</v>
      </c>
      <c r="B132" s="31" t="s">
        <v>18</v>
      </c>
      <c r="C132" s="9" t="s">
        <v>98</v>
      </c>
      <c r="D132" s="6">
        <v>13</v>
      </c>
      <c r="E132" s="6">
        <v>7</v>
      </c>
      <c r="F132" s="7">
        <f t="shared" si="3"/>
        <v>1.3273260000000002E-2</v>
      </c>
      <c r="G132" s="8">
        <f t="shared" si="5"/>
        <v>6.5038973999999986E-2</v>
      </c>
    </row>
    <row r="133" spans="1:7" x14ac:dyDescent="0.3">
      <c r="A133" s="34">
        <v>129</v>
      </c>
      <c r="B133" s="31" t="s">
        <v>18</v>
      </c>
      <c r="C133" s="9" t="s">
        <v>98</v>
      </c>
      <c r="D133" s="6">
        <v>13</v>
      </c>
      <c r="E133" s="6">
        <v>7</v>
      </c>
      <c r="F133" s="7">
        <f t="shared" ref="F133:F196" si="6">((D133/100)^2)*0.7854</f>
        <v>1.3273260000000002E-2</v>
      </c>
      <c r="G133" s="8">
        <f t="shared" ref="G133:G164" si="7">((D133^2)*3.1416/40000)*E133*0.7</f>
        <v>6.5038973999999986E-2</v>
      </c>
    </row>
    <row r="134" spans="1:7" x14ac:dyDescent="0.3">
      <c r="A134" s="34">
        <v>130</v>
      </c>
      <c r="B134" s="5" t="s">
        <v>11</v>
      </c>
      <c r="C134" s="9" t="s">
        <v>97</v>
      </c>
      <c r="D134" s="6">
        <v>15</v>
      </c>
      <c r="E134" s="6">
        <v>7</v>
      </c>
      <c r="F134" s="7">
        <f t="shared" si="6"/>
        <v>1.76715E-2</v>
      </c>
      <c r="G134" s="8">
        <f t="shared" si="7"/>
        <v>8.6590349999999983E-2</v>
      </c>
    </row>
    <row r="135" spans="1:7" x14ac:dyDescent="0.3">
      <c r="A135" s="34">
        <v>131</v>
      </c>
      <c r="B135" s="31" t="s">
        <v>18</v>
      </c>
      <c r="C135" s="9" t="s">
        <v>98</v>
      </c>
      <c r="D135" s="6">
        <v>14</v>
      </c>
      <c r="E135" s="6">
        <v>5</v>
      </c>
      <c r="F135" s="7">
        <f t="shared" si="6"/>
        <v>1.5393840000000002E-2</v>
      </c>
      <c r="G135" s="8">
        <f t="shared" si="7"/>
        <v>5.387844E-2</v>
      </c>
    </row>
    <row r="136" spans="1:7" x14ac:dyDescent="0.3">
      <c r="A136" s="34">
        <v>132</v>
      </c>
      <c r="B136" s="31" t="s">
        <v>18</v>
      </c>
      <c r="C136" s="9" t="s">
        <v>98</v>
      </c>
      <c r="D136" s="6">
        <v>13</v>
      </c>
      <c r="E136" s="6">
        <v>4</v>
      </c>
      <c r="F136" s="7">
        <f t="shared" si="6"/>
        <v>1.3273260000000002E-2</v>
      </c>
      <c r="G136" s="8">
        <f t="shared" si="7"/>
        <v>3.7165127999999992E-2</v>
      </c>
    </row>
    <row r="137" spans="1:7" x14ac:dyDescent="0.3">
      <c r="A137" s="34">
        <v>133</v>
      </c>
      <c r="B137" s="31" t="s">
        <v>18</v>
      </c>
      <c r="C137" s="9" t="s">
        <v>98</v>
      </c>
      <c r="D137" s="6">
        <v>18</v>
      </c>
      <c r="E137" s="6">
        <v>8</v>
      </c>
      <c r="F137" s="7">
        <f t="shared" si="6"/>
        <v>2.5446959999999998E-2</v>
      </c>
      <c r="G137" s="8">
        <f t="shared" si="7"/>
        <v>0.14250297599999998</v>
      </c>
    </row>
    <row r="138" spans="1:7" x14ac:dyDescent="0.3">
      <c r="A138" s="34">
        <v>134</v>
      </c>
      <c r="B138" s="31" t="s">
        <v>18</v>
      </c>
      <c r="C138" s="9" t="s">
        <v>98</v>
      </c>
      <c r="D138" s="6">
        <v>16</v>
      </c>
      <c r="E138" s="6">
        <v>4</v>
      </c>
      <c r="F138" s="7">
        <f t="shared" si="6"/>
        <v>2.0106240000000001E-2</v>
      </c>
      <c r="G138" s="8">
        <f t="shared" si="7"/>
        <v>5.6297472000000001E-2</v>
      </c>
    </row>
    <row r="139" spans="1:7" x14ac:dyDescent="0.3">
      <c r="A139" s="34">
        <v>135</v>
      </c>
      <c r="B139" s="31" t="s">
        <v>21</v>
      </c>
      <c r="C139" s="31" t="s">
        <v>22</v>
      </c>
      <c r="D139" s="6">
        <v>60</v>
      </c>
      <c r="E139" s="6">
        <v>12</v>
      </c>
      <c r="F139" s="7">
        <f t="shared" si="6"/>
        <v>0.282744</v>
      </c>
      <c r="G139" s="8">
        <f t="shared" si="7"/>
        <v>2.3750495999999996</v>
      </c>
    </row>
    <row r="140" spans="1:7" x14ac:dyDescent="0.3">
      <c r="A140" s="34">
        <v>136</v>
      </c>
      <c r="B140" s="31" t="s">
        <v>18</v>
      </c>
      <c r="C140" s="9" t="s">
        <v>98</v>
      </c>
      <c r="D140" s="6">
        <v>13</v>
      </c>
      <c r="E140" s="6">
        <v>6</v>
      </c>
      <c r="F140" s="7">
        <f t="shared" si="6"/>
        <v>1.3273260000000002E-2</v>
      </c>
      <c r="G140" s="8">
        <f t="shared" si="7"/>
        <v>5.5747691999999995E-2</v>
      </c>
    </row>
    <row r="141" spans="1:7" x14ac:dyDescent="0.3">
      <c r="A141" s="34">
        <v>137</v>
      </c>
      <c r="B141" s="31" t="s">
        <v>21</v>
      </c>
      <c r="C141" s="31" t="s">
        <v>22</v>
      </c>
      <c r="D141" s="6">
        <v>19</v>
      </c>
      <c r="E141" s="6">
        <v>4</v>
      </c>
      <c r="F141" s="7">
        <f t="shared" si="6"/>
        <v>2.835294E-2</v>
      </c>
      <c r="G141" s="8">
        <f t="shared" si="7"/>
        <v>7.9388231999999989E-2</v>
      </c>
    </row>
    <row r="142" spans="1:7" x14ac:dyDescent="0.3">
      <c r="A142" s="34">
        <v>138</v>
      </c>
      <c r="B142" s="31" t="s">
        <v>18</v>
      </c>
      <c r="C142" s="9" t="s">
        <v>98</v>
      </c>
      <c r="D142" s="6">
        <v>21</v>
      </c>
      <c r="E142" s="6">
        <v>7</v>
      </c>
      <c r="F142" s="7">
        <f t="shared" si="6"/>
        <v>3.4636139999999996E-2</v>
      </c>
      <c r="G142" s="8">
        <f t="shared" si="7"/>
        <v>0.16971708599999999</v>
      </c>
    </row>
    <row r="143" spans="1:7" x14ac:dyDescent="0.3">
      <c r="A143" s="34">
        <v>139</v>
      </c>
      <c r="B143" s="31" t="s">
        <v>18</v>
      </c>
      <c r="C143" s="9" t="s">
        <v>98</v>
      </c>
      <c r="D143" s="6">
        <v>17</v>
      </c>
      <c r="E143" s="6">
        <v>8</v>
      </c>
      <c r="F143" s="7">
        <f t="shared" si="6"/>
        <v>2.2698060000000003E-2</v>
      </c>
      <c r="G143" s="8">
        <f t="shared" si="7"/>
        <v>0.12710913600000001</v>
      </c>
    </row>
    <row r="144" spans="1:7" x14ac:dyDescent="0.3">
      <c r="A144" s="34">
        <v>140</v>
      </c>
      <c r="B144" s="31" t="s">
        <v>21</v>
      </c>
      <c r="C144" s="31" t="s">
        <v>22</v>
      </c>
      <c r="D144" s="6">
        <v>40</v>
      </c>
      <c r="E144" s="6">
        <v>8</v>
      </c>
      <c r="F144" s="7">
        <f t="shared" si="6"/>
        <v>0.12566400000000003</v>
      </c>
      <c r="G144" s="8">
        <f t="shared" si="7"/>
        <v>0.70371839999999997</v>
      </c>
    </row>
    <row r="145" spans="1:7" x14ac:dyDescent="0.3">
      <c r="A145" s="34">
        <v>141</v>
      </c>
      <c r="B145" s="31" t="s">
        <v>18</v>
      </c>
      <c r="C145" s="9" t="s">
        <v>98</v>
      </c>
      <c r="D145" s="6">
        <v>16</v>
      </c>
      <c r="E145" s="6">
        <v>6</v>
      </c>
      <c r="F145" s="7">
        <f t="shared" si="6"/>
        <v>2.0106240000000001E-2</v>
      </c>
      <c r="G145" s="8">
        <f t="shared" si="7"/>
        <v>8.4446208000000009E-2</v>
      </c>
    </row>
    <row r="146" spans="1:7" x14ac:dyDescent="0.3">
      <c r="A146" s="34">
        <v>142</v>
      </c>
      <c r="B146" s="31" t="s">
        <v>21</v>
      </c>
      <c r="C146" s="31" t="s">
        <v>22</v>
      </c>
      <c r="D146" s="6">
        <v>16</v>
      </c>
      <c r="E146" s="6">
        <v>6</v>
      </c>
      <c r="F146" s="7">
        <f t="shared" si="6"/>
        <v>2.0106240000000001E-2</v>
      </c>
      <c r="G146" s="8">
        <f t="shared" si="7"/>
        <v>8.4446208000000009E-2</v>
      </c>
    </row>
    <row r="147" spans="1:7" x14ac:dyDescent="0.3">
      <c r="A147" s="34">
        <v>143</v>
      </c>
      <c r="B147" s="31" t="s">
        <v>18</v>
      </c>
      <c r="C147" s="9" t="s">
        <v>98</v>
      </c>
      <c r="D147" s="6">
        <v>10</v>
      </c>
      <c r="E147" s="6">
        <v>3</v>
      </c>
      <c r="F147" s="7">
        <f t="shared" si="6"/>
        <v>7.8540000000000016E-3</v>
      </c>
      <c r="G147" s="8">
        <f t="shared" si="7"/>
        <v>1.6493399999999998E-2</v>
      </c>
    </row>
    <row r="148" spans="1:7" x14ac:dyDescent="0.3">
      <c r="A148" s="34">
        <v>144</v>
      </c>
      <c r="B148" s="31" t="s">
        <v>8</v>
      </c>
      <c r="C148" s="31" t="s">
        <v>9</v>
      </c>
      <c r="D148" s="6">
        <v>17</v>
      </c>
      <c r="E148" s="6">
        <v>6</v>
      </c>
      <c r="F148" s="7">
        <f t="shared" si="6"/>
        <v>2.2698060000000003E-2</v>
      </c>
      <c r="G148" s="8">
        <f t="shared" si="7"/>
        <v>9.5331851999999995E-2</v>
      </c>
    </row>
    <row r="149" spans="1:7" x14ac:dyDescent="0.3">
      <c r="A149" s="34">
        <v>145</v>
      </c>
      <c r="B149" s="31" t="s">
        <v>18</v>
      </c>
      <c r="C149" s="9" t="s">
        <v>98</v>
      </c>
      <c r="D149" s="6">
        <v>18</v>
      </c>
      <c r="E149" s="6">
        <v>7</v>
      </c>
      <c r="F149" s="7">
        <f t="shared" si="6"/>
        <v>2.5446959999999998E-2</v>
      </c>
      <c r="G149" s="8">
        <f t="shared" si="7"/>
        <v>0.12469010399999998</v>
      </c>
    </row>
    <row r="150" spans="1:7" x14ac:dyDescent="0.3">
      <c r="A150" s="34">
        <v>146</v>
      </c>
      <c r="B150" s="31" t="s">
        <v>21</v>
      </c>
      <c r="C150" s="31" t="s">
        <v>22</v>
      </c>
      <c r="D150" s="6">
        <v>35</v>
      </c>
      <c r="E150" s="6">
        <v>8</v>
      </c>
      <c r="F150" s="7">
        <f t="shared" si="6"/>
        <v>9.6211499999999991E-2</v>
      </c>
      <c r="G150" s="8">
        <f t="shared" si="7"/>
        <v>0.53878439999999994</v>
      </c>
    </row>
    <row r="151" spans="1:7" x14ac:dyDescent="0.3">
      <c r="A151" s="34">
        <v>147</v>
      </c>
      <c r="B151" s="31" t="s">
        <v>18</v>
      </c>
      <c r="C151" s="9" t="s">
        <v>98</v>
      </c>
      <c r="D151" s="6">
        <v>18</v>
      </c>
      <c r="E151" s="6">
        <v>7</v>
      </c>
      <c r="F151" s="7">
        <f t="shared" si="6"/>
        <v>2.5446959999999998E-2</v>
      </c>
      <c r="G151" s="8">
        <f t="shared" si="7"/>
        <v>0.12469010399999998</v>
      </c>
    </row>
    <row r="152" spans="1:7" x14ac:dyDescent="0.3">
      <c r="A152" s="34">
        <v>148</v>
      </c>
      <c r="B152" s="31" t="s">
        <v>8</v>
      </c>
      <c r="C152" s="31" t="s">
        <v>9</v>
      </c>
      <c r="D152" s="6">
        <v>13</v>
      </c>
      <c r="E152" s="6">
        <v>6</v>
      </c>
      <c r="F152" s="7">
        <f t="shared" si="6"/>
        <v>1.3273260000000002E-2</v>
      </c>
      <c r="G152" s="8">
        <f t="shared" si="7"/>
        <v>5.5747691999999995E-2</v>
      </c>
    </row>
    <row r="153" spans="1:7" x14ac:dyDescent="0.3">
      <c r="A153" s="34">
        <v>149</v>
      </c>
      <c r="B153" s="31" t="s">
        <v>21</v>
      </c>
      <c r="C153" s="31" t="s">
        <v>22</v>
      </c>
      <c r="D153" s="6">
        <v>20</v>
      </c>
      <c r="E153" s="6">
        <v>3</v>
      </c>
      <c r="F153" s="7">
        <f t="shared" si="6"/>
        <v>3.1416000000000006E-2</v>
      </c>
      <c r="G153" s="8">
        <f t="shared" si="7"/>
        <v>6.5973599999999993E-2</v>
      </c>
    </row>
    <row r="154" spans="1:7" x14ac:dyDescent="0.3">
      <c r="A154" s="34">
        <v>150</v>
      </c>
      <c r="B154" s="31" t="s">
        <v>18</v>
      </c>
      <c r="C154" s="9" t="s">
        <v>98</v>
      </c>
      <c r="D154" s="6">
        <v>12</v>
      </c>
      <c r="E154" s="6">
        <v>3</v>
      </c>
      <c r="F154" s="7">
        <f t="shared" si="6"/>
        <v>1.130976E-2</v>
      </c>
      <c r="G154" s="8">
        <f t="shared" si="7"/>
        <v>2.3750495999999999E-2</v>
      </c>
    </row>
    <row r="155" spans="1:7" x14ac:dyDescent="0.3">
      <c r="A155" s="34">
        <v>151</v>
      </c>
      <c r="B155" s="31" t="s">
        <v>18</v>
      </c>
      <c r="C155" s="9" t="s">
        <v>98</v>
      </c>
      <c r="D155" s="6">
        <v>10</v>
      </c>
      <c r="E155" s="6">
        <v>5</v>
      </c>
      <c r="F155" s="7">
        <f t="shared" si="6"/>
        <v>7.8540000000000016E-3</v>
      </c>
      <c r="G155" s="8">
        <f t="shared" si="7"/>
        <v>2.7488999999999996E-2</v>
      </c>
    </row>
    <row r="156" spans="1:7" x14ac:dyDescent="0.3">
      <c r="A156" s="34">
        <v>152</v>
      </c>
      <c r="B156" s="31" t="s">
        <v>18</v>
      </c>
      <c r="C156" s="9" t="s">
        <v>98</v>
      </c>
      <c r="D156" s="6">
        <v>13</v>
      </c>
      <c r="E156" s="6">
        <v>4</v>
      </c>
      <c r="F156" s="7">
        <f t="shared" si="6"/>
        <v>1.3273260000000002E-2</v>
      </c>
      <c r="G156" s="8">
        <f t="shared" si="7"/>
        <v>3.7165127999999992E-2</v>
      </c>
    </row>
    <row r="157" spans="1:7" x14ac:dyDescent="0.3">
      <c r="A157" s="34">
        <v>153</v>
      </c>
      <c r="B157" s="31" t="s">
        <v>18</v>
      </c>
      <c r="C157" s="9" t="s">
        <v>98</v>
      </c>
      <c r="D157" s="6">
        <v>20</v>
      </c>
      <c r="E157" s="6">
        <v>6</v>
      </c>
      <c r="F157" s="7">
        <f t="shared" si="6"/>
        <v>3.1416000000000006E-2</v>
      </c>
      <c r="G157" s="8">
        <f t="shared" si="7"/>
        <v>0.13194719999999999</v>
      </c>
    </row>
    <row r="158" spans="1:7" x14ac:dyDescent="0.3">
      <c r="A158" s="34">
        <v>154</v>
      </c>
      <c r="B158" s="31" t="s">
        <v>21</v>
      </c>
      <c r="C158" s="31" t="s">
        <v>22</v>
      </c>
      <c r="D158" s="6">
        <v>20</v>
      </c>
      <c r="E158" s="6">
        <v>6</v>
      </c>
      <c r="F158" s="7">
        <f t="shared" si="6"/>
        <v>3.1416000000000006E-2</v>
      </c>
      <c r="G158" s="8">
        <f t="shared" si="7"/>
        <v>0.13194719999999999</v>
      </c>
    </row>
    <row r="159" spans="1:7" x14ac:dyDescent="0.3">
      <c r="A159" s="34">
        <v>155</v>
      </c>
      <c r="B159" s="31" t="s">
        <v>18</v>
      </c>
      <c r="C159" s="9" t="s">
        <v>98</v>
      </c>
      <c r="D159" s="6">
        <v>23</v>
      </c>
      <c r="E159" s="6">
        <v>8</v>
      </c>
      <c r="F159" s="7">
        <f t="shared" si="6"/>
        <v>4.154766E-2</v>
      </c>
      <c r="G159" s="8">
        <f t="shared" si="7"/>
        <v>0.23266689599999998</v>
      </c>
    </row>
    <row r="160" spans="1:7" x14ac:dyDescent="0.3">
      <c r="A160" s="34">
        <v>156</v>
      </c>
      <c r="B160" s="31" t="s">
        <v>8</v>
      </c>
      <c r="C160" s="31" t="s">
        <v>9</v>
      </c>
      <c r="D160" s="6">
        <v>16</v>
      </c>
      <c r="E160" s="6">
        <v>7</v>
      </c>
      <c r="F160" s="7">
        <f t="shared" si="6"/>
        <v>2.0106240000000001E-2</v>
      </c>
      <c r="G160" s="8">
        <f t="shared" si="7"/>
        <v>9.8520575999999999E-2</v>
      </c>
    </row>
    <row r="161" spans="1:7" x14ac:dyDescent="0.3">
      <c r="A161" s="34">
        <v>157</v>
      </c>
      <c r="B161" s="31" t="s">
        <v>18</v>
      </c>
      <c r="C161" s="9" t="s">
        <v>98</v>
      </c>
      <c r="D161" s="6">
        <v>10</v>
      </c>
      <c r="E161" s="6">
        <v>3</v>
      </c>
      <c r="F161" s="7">
        <f t="shared" si="6"/>
        <v>7.8540000000000016E-3</v>
      </c>
      <c r="G161" s="8">
        <f t="shared" si="7"/>
        <v>1.6493399999999998E-2</v>
      </c>
    </row>
    <row r="162" spans="1:7" x14ac:dyDescent="0.3">
      <c r="A162" s="34">
        <v>158</v>
      </c>
      <c r="B162" s="31" t="s">
        <v>21</v>
      </c>
      <c r="C162" s="31" t="s">
        <v>22</v>
      </c>
      <c r="D162" s="6">
        <v>20</v>
      </c>
      <c r="E162" s="6">
        <v>4</v>
      </c>
      <c r="F162" s="7">
        <f t="shared" si="6"/>
        <v>3.1416000000000006E-2</v>
      </c>
      <c r="G162" s="8">
        <f t="shared" si="7"/>
        <v>8.7964799999999996E-2</v>
      </c>
    </row>
    <row r="163" spans="1:7" x14ac:dyDescent="0.3">
      <c r="A163" s="34">
        <v>159</v>
      </c>
      <c r="B163" s="31" t="s">
        <v>21</v>
      </c>
      <c r="C163" s="31" t="s">
        <v>22</v>
      </c>
      <c r="D163" s="6">
        <v>30</v>
      </c>
      <c r="E163" s="6">
        <v>6</v>
      </c>
      <c r="F163" s="7">
        <f t="shared" si="6"/>
        <v>7.0685999999999999E-2</v>
      </c>
      <c r="G163" s="8">
        <f t="shared" si="7"/>
        <v>0.29688119999999996</v>
      </c>
    </row>
    <row r="164" spans="1:7" x14ac:dyDescent="0.3">
      <c r="A164" s="34">
        <v>160</v>
      </c>
      <c r="B164" s="31" t="s">
        <v>21</v>
      </c>
      <c r="C164" s="31" t="s">
        <v>22</v>
      </c>
      <c r="D164" s="6">
        <v>25</v>
      </c>
      <c r="E164" s="6">
        <v>6</v>
      </c>
      <c r="F164" s="7">
        <f t="shared" si="6"/>
        <v>4.9087499999999999E-2</v>
      </c>
      <c r="G164" s="8">
        <f t="shared" si="7"/>
        <v>0.20616749999999998</v>
      </c>
    </row>
    <row r="165" spans="1:7" x14ac:dyDescent="0.3">
      <c r="A165" s="34">
        <v>161</v>
      </c>
      <c r="B165" s="31" t="s">
        <v>21</v>
      </c>
      <c r="C165" s="31" t="s">
        <v>22</v>
      </c>
      <c r="D165" s="6">
        <v>27</v>
      </c>
      <c r="E165" s="6">
        <v>6</v>
      </c>
      <c r="F165" s="7">
        <f t="shared" si="6"/>
        <v>5.7255660000000007E-2</v>
      </c>
      <c r="G165" s="8">
        <f t="shared" ref="G165:G196" si="8">((D165^2)*3.1416/40000)*E165*0.7</f>
        <v>0.240473772</v>
      </c>
    </row>
    <row r="166" spans="1:7" x14ac:dyDescent="0.3">
      <c r="A166" s="34">
        <v>162</v>
      </c>
      <c r="B166" s="31" t="s">
        <v>21</v>
      </c>
      <c r="C166" s="31" t="s">
        <v>22</v>
      </c>
      <c r="D166" s="6">
        <v>16</v>
      </c>
      <c r="E166" s="6">
        <v>4</v>
      </c>
      <c r="F166" s="7">
        <f t="shared" si="6"/>
        <v>2.0106240000000001E-2</v>
      </c>
      <c r="G166" s="8">
        <f t="shared" si="8"/>
        <v>5.6297472000000001E-2</v>
      </c>
    </row>
    <row r="167" spans="1:7" x14ac:dyDescent="0.3">
      <c r="A167" s="34">
        <v>163</v>
      </c>
      <c r="B167" s="31" t="s">
        <v>18</v>
      </c>
      <c r="C167" s="9" t="s">
        <v>98</v>
      </c>
      <c r="D167" s="6">
        <v>19</v>
      </c>
      <c r="E167" s="6">
        <v>8</v>
      </c>
      <c r="F167" s="7">
        <f t="shared" si="6"/>
        <v>2.835294E-2</v>
      </c>
      <c r="G167" s="8">
        <f t="shared" si="8"/>
        <v>0.15877646399999998</v>
      </c>
    </row>
    <row r="168" spans="1:7" x14ac:dyDescent="0.3">
      <c r="A168" s="34">
        <v>164</v>
      </c>
      <c r="B168" s="31" t="s">
        <v>18</v>
      </c>
      <c r="C168" s="9" t="s">
        <v>98</v>
      </c>
      <c r="D168" s="6">
        <v>30</v>
      </c>
      <c r="E168" s="6">
        <v>9</v>
      </c>
      <c r="F168" s="7">
        <f t="shared" si="6"/>
        <v>7.0685999999999999E-2</v>
      </c>
      <c r="G168" s="8">
        <f t="shared" si="8"/>
        <v>0.44532179999999999</v>
      </c>
    </row>
    <row r="169" spans="1:7" x14ac:dyDescent="0.3">
      <c r="A169" s="34">
        <v>165</v>
      </c>
      <c r="B169" s="31" t="s">
        <v>21</v>
      </c>
      <c r="C169" s="31" t="s">
        <v>22</v>
      </c>
      <c r="D169" s="6">
        <v>25</v>
      </c>
      <c r="E169" s="6">
        <v>9</v>
      </c>
      <c r="F169" s="7">
        <f t="shared" si="6"/>
        <v>4.9087499999999999E-2</v>
      </c>
      <c r="G169" s="8">
        <f t="shared" si="8"/>
        <v>0.30925124999999998</v>
      </c>
    </row>
    <row r="170" spans="1:7" x14ac:dyDescent="0.3">
      <c r="A170" s="34">
        <v>166</v>
      </c>
      <c r="B170" s="31" t="s">
        <v>21</v>
      </c>
      <c r="C170" s="31" t="s">
        <v>22</v>
      </c>
      <c r="D170" s="6">
        <v>35</v>
      </c>
      <c r="E170" s="6">
        <v>7</v>
      </c>
      <c r="F170" s="7">
        <f t="shared" si="6"/>
        <v>9.6211499999999991E-2</v>
      </c>
      <c r="G170" s="8">
        <f t="shared" si="8"/>
        <v>0.47143635</v>
      </c>
    </row>
    <row r="171" spans="1:7" x14ac:dyDescent="0.3">
      <c r="A171" s="34">
        <v>167</v>
      </c>
      <c r="B171" s="31" t="s">
        <v>18</v>
      </c>
      <c r="C171" s="9" t="s">
        <v>98</v>
      </c>
      <c r="D171" s="6">
        <v>30</v>
      </c>
      <c r="E171" s="6">
        <v>8</v>
      </c>
      <c r="F171" s="7">
        <f t="shared" si="6"/>
        <v>7.0685999999999999E-2</v>
      </c>
      <c r="G171" s="8">
        <f t="shared" si="8"/>
        <v>0.39584159999999996</v>
      </c>
    </row>
    <row r="172" spans="1:7" x14ac:dyDescent="0.3">
      <c r="A172" s="34">
        <v>168</v>
      </c>
      <c r="B172" s="31" t="s">
        <v>21</v>
      </c>
      <c r="C172" s="31" t="s">
        <v>22</v>
      </c>
      <c r="D172" s="6">
        <v>50</v>
      </c>
      <c r="E172" s="6">
        <v>6</v>
      </c>
      <c r="F172" s="7">
        <f t="shared" si="6"/>
        <v>0.19635</v>
      </c>
      <c r="G172" s="8">
        <f t="shared" si="8"/>
        <v>0.8246699999999999</v>
      </c>
    </row>
    <row r="173" spans="1:7" x14ac:dyDescent="0.3">
      <c r="A173" s="34">
        <v>169</v>
      </c>
      <c r="B173" s="31" t="s">
        <v>18</v>
      </c>
      <c r="C173" s="9" t="s">
        <v>98</v>
      </c>
      <c r="D173" s="6">
        <v>13</v>
      </c>
      <c r="E173" s="6">
        <v>7</v>
      </c>
      <c r="F173" s="7">
        <f t="shared" si="6"/>
        <v>1.3273260000000002E-2</v>
      </c>
      <c r="G173" s="8">
        <f t="shared" si="8"/>
        <v>6.5038973999999986E-2</v>
      </c>
    </row>
    <row r="174" spans="1:7" x14ac:dyDescent="0.3">
      <c r="A174" s="34">
        <v>170</v>
      </c>
      <c r="B174" s="31" t="s">
        <v>18</v>
      </c>
      <c r="C174" s="9" t="s">
        <v>98</v>
      </c>
      <c r="D174" s="6">
        <v>15</v>
      </c>
      <c r="E174" s="6">
        <v>6</v>
      </c>
      <c r="F174" s="7">
        <f t="shared" si="6"/>
        <v>1.76715E-2</v>
      </c>
      <c r="G174" s="8">
        <f t="shared" si="8"/>
        <v>7.4220299999999989E-2</v>
      </c>
    </row>
    <row r="175" spans="1:7" x14ac:dyDescent="0.3">
      <c r="A175" s="34">
        <v>171</v>
      </c>
      <c r="B175" s="31" t="s">
        <v>21</v>
      </c>
      <c r="C175" s="31" t="s">
        <v>22</v>
      </c>
      <c r="D175" s="6">
        <v>16</v>
      </c>
      <c r="E175" s="6">
        <v>4</v>
      </c>
      <c r="F175" s="7">
        <f t="shared" si="6"/>
        <v>2.0106240000000001E-2</v>
      </c>
      <c r="G175" s="8">
        <f t="shared" si="8"/>
        <v>5.6297472000000001E-2</v>
      </c>
    </row>
    <row r="176" spans="1:7" x14ac:dyDescent="0.3">
      <c r="A176" s="34">
        <v>172</v>
      </c>
      <c r="B176" s="31" t="s">
        <v>8</v>
      </c>
      <c r="C176" s="31" t="s">
        <v>9</v>
      </c>
      <c r="D176" s="6">
        <v>20</v>
      </c>
      <c r="E176" s="6">
        <v>8</v>
      </c>
      <c r="F176" s="7">
        <f t="shared" si="6"/>
        <v>3.1416000000000006E-2</v>
      </c>
      <c r="G176" s="8">
        <f t="shared" si="8"/>
        <v>0.17592959999999999</v>
      </c>
    </row>
    <row r="177" spans="1:7" x14ac:dyDescent="0.3">
      <c r="A177" s="34">
        <v>173</v>
      </c>
      <c r="B177" s="31" t="s">
        <v>21</v>
      </c>
      <c r="C177" s="31" t="s">
        <v>22</v>
      </c>
      <c r="D177" s="6">
        <v>30</v>
      </c>
      <c r="E177" s="6">
        <v>5</v>
      </c>
      <c r="F177" s="7">
        <f t="shared" si="6"/>
        <v>7.0685999999999999E-2</v>
      </c>
      <c r="G177" s="8">
        <f t="shared" si="8"/>
        <v>0.24740100000000001</v>
      </c>
    </row>
    <row r="178" spans="1:7" x14ac:dyDescent="0.3">
      <c r="A178" s="34">
        <v>174</v>
      </c>
      <c r="B178" s="31" t="s">
        <v>21</v>
      </c>
      <c r="C178" s="31" t="s">
        <v>22</v>
      </c>
      <c r="D178" s="6">
        <v>30</v>
      </c>
      <c r="E178" s="6">
        <v>4</v>
      </c>
      <c r="F178" s="7">
        <f t="shared" si="6"/>
        <v>7.0685999999999999E-2</v>
      </c>
      <c r="G178" s="8">
        <f t="shared" si="8"/>
        <v>0.19792079999999998</v>
      </c>
    </row>
    <row r="179" spans="1:7" x14ac:dyDescent="0.3">
      <c r="A179" s="34">
        <v>175</v>
      </c>
      <c r="B179" s="31" t="s">
        <v>18</v>
      </c>
      <c r="C179" s="9" t="s">
        <v>98</v>
      </c>
      <c r="D179" s="6">
        <v>16</v>
      </c>
      <c r="E179" s="6">
        <v>6</v>
      </c>
      <c r="F179" s="7">
        <f t="shared" si="6"/>
        <v>2.0106240000000001E-2</v>
      </c>
      <c r="G179" s="8">
        <f t="shared" si="8"/>
        <v>8.4446208000000009E-2</v>
      </c>
    </row>
    <row r="180" spans="1:7" x14ac:dyDescent="0.3">
      <c r="A180" s="34">
        <v>176</v>
      </c>
      <c r="B180" s="5" t="s">
        <v>8</v>
      </c>
      <c r="C180" s="5" t="s">
        <v>99</v>
      </c>
      <c r="D180" s="6">
        <v>40</v>
      </c>
      <c r="E180" s="6">
        <v>9</v>
      </c>
      <c r="F180" s="7">
        <f t="shared" si="6"/>
        <v>0.12566400000000003</v>
      </c>
      <c r="G180" s="8">
        <f t="shared" si="8"/>
        <v>0.79168319999999992</v>
      </c>
    </row>
    <row r="181" spans="1:7" x14ac:dyDescent="0.3">
      <c r="A181" s="34">
        <v>177</v>
      </c>
      <c r="B181" s="31" t="s">
        <v>21</v>
      </c>
      <c r="C181" s="31" t="s">
        <v>22</v>
      </c>
      <c r="D181" s="6">
        <v>16</v>
      </c>
      <c r="E181" s="6">
        <v>4</v>
      </c>
      <c r="F181" s="7">
        <f t="shared" si="6"/>
        <v>2.0106240000000001E-2</v>
      </c>
      <c r="G181" s="8">
        <f t="shared" si="8"/>
        <v>5.6297472000000001E-2</v>
      </c>
    </row>
    <row r="182" spans="1:7" x14ac:dyDescent="0.3">
      <c r="A182" s="34">
        <v>178</v>
      </c>
      <c r="B182" s="31" t="s">
        <v>18</v>
      </c>
      <c r="C182" s="9" t="s">
        <v>98</v>
      </c>
      <c r="D182" s="6">
        <v>17</v>
      </c>
      <c r="E182" s="6">
        <v>7</v>
      </c>
      <c r="F182" s="7">
        <f t="shared" si="6"/>
        <v>2.2698060000000003E-2</v>
      </c>
      <c r="G182" s="8">
        <f t="shared" si="8"/>
        <v>0.11122049400000002</v>
      </c>
    </row>
    <row r="183" spans="1:7" x14ac:dyDescent="0.3">
      <c r="A183" s="34">
        <v>179</v>
      </c>
      <c r="B183" s="31" t="s">
        <v>21</v>
      </c>
      <c r="C183" s="31" t="s">
        <v>22</v>
      </c>
      <c r="D183" s="6">
        <v>42</v>
      </c>
      <c r="E183" s="6">
        <v>7</v>
      </c>
      <c r="F183" s="7">
        <f t="shared" si="6"/>
        <v>0.13854455999999998</v>
      </c>
      <c r="G183" s="8">
        <f t="shared" si="8"/>
        <v>0.67886834399999996</v>
      </c>
    </row>
    <row r="184" spans="1:7" x14ac:dyDescent="0.3">
      <c r="A184" s="34">
        <v>180</v>
      </c>
      <c r="B184" s="31" t="s">
        <v>18</v>
      </c>
      <c r="C184" s="9" t="s">
        <v>98</v>
      </c>
      <c r="D184" s="6">
        <v>18</v>
      </c>
      <c r="E184" s="6">
        <v>6</v>
      </c>
      <c r="F184" s="7">
        <f t="shared" si="6"/>
        <v>2.5446959999999998E-2</v>
      </c>
      <c r="G184" s="8">
        <f t="shared" si="8"/>
        <v>0.10687723199999999</v>
      </c>
    </row>
    <row r="185" spans="1:7" x14ac:dyDescent="0.3">
      <c r="A185" s="34">
        <v>181</v>
      </c>
      <c r="B185" s="31" t="s">
        <v>8</v>
      </c>
      <c r="C185" s="31" t="s">
        <v>9</v>
      </c>
      <c r="D185" s="6">
        <v>17</v>
      </c>
      <c r="E185" s="6">
        <v>7</v>
      </c>
      <c r="F185" s="7">
        <f t="shared" si="6"/>
        <v>2.2698060000000003E-2</v>
      </c>
      <c r="G185" s="8">
        <f t="shared" si="8"/>
        <v>0.11122049400000002</v>
      </c>
    </row>
    <row r="186" spans="1:7" x14ac:dyDescent="0.3">
      <c r="A186" s="34">
        <v>182</v>
      </c>
      <c r="B186" s="31" t="s">
        <v>8</v>
      </c>
      <c r="C186" s="31" t="s">
        <v>9</v>
      </c>
      <c r="D186" s="6">
        <v>35</v>
      </c>
      <c r="E186" s="6">
        <v>12</v>
      </c>
      <c r="F186" s="7">
        <f t="shared" si="6"/>
        <v>9.6211499999999991E-2</v>
      </c>
      <c r="G186" s="8">
        <f t="shared" si="8"/>
        <v>0.80817660000000002</v>
      </c>
    </row>
    <row r="187" spans="1:7" x14ac:dyDescent="0.3">
      <c r="A187" s="34">
        <v>183</v>
      </c>
      <c r="B187" s="31" t="s">
        <v>21</v>
      </c>
      <c r="C187" s="31" t="s">
        <v>22</v>
      </c>
      <c r="D187" s="6">
        <v>30</v>
      </c>
      <c r="E187" s="6">
        <v>5</v>
      </c>
      <c r="F187" s="7">
        <f t="shared" si="6"/>
        <v>7.0685999999999999E-2</v>
      </c>
      <c r="G187" s="8">
        <f t="shared" si="8"/>
        <v>0.24740100000000001</v>
      </c>
    </row>
    <row r="188" spans="1:7" x14ac:dyDescent="0.3">
      <c r="A188" s="34">
        <v>184</v>
      </c>
      <c r="B188" s="31" t="s">
        <v>18</v>
      </c>
      <c r="C188" s="9" t="s">
        <v>98</v>
      </c>
      <c r="D188" s="6">
        <v>18</v>
      </c>
      <c r="E188" s="6">
        <v>8</v>
      </c>
      <c r="F188" s="7">
        <f t="shared" si="6"/>
        <v>2.5446959999999998E-2</v>
      </c>
      <c r="G188" s="8">
        <f t="shared" si="8"/>
        <v>0.14250297599999998</v>
      </c>
    </row>
    <row r="189" spans="1:7" x14ac:dyDescent="0.3">
      <c r="A189" s="34">
        <v>185</v>
      </c>
      <c r="B189" s="31" t="s">
        <v>18</v>
      </c>
      <c r="C189" s="9" t="s">
        <v>98</v>
      </c>
      <c r="D189" s="6">
        <v>16</v>
      </c>
      <c r="E189" s="6">
        <v>7</v>
      </c>
      <c r="F189" s="7">
        <f t="shared" si="6"/>
        <v>2.0106240000000001E-2</v>
      </c>
      <c r="G189" s="8">
        <f t="shared" si="8"/>
        <v>9.8520575999999999E-2</v>
      </c>
    </row>
    <row r="190" spans="1:7" x14ac:dyDescent="0.3">
      <c r="A190" s="34">
        <v>186</v>
      </c>
      <c r="B190" s="31" t="s">
        <v>18</v>
      </c>
      <c r="C190" s="9" t="s">
        <v>98</v>
      </c>
      <c r="D190" s="6">
        <v>20</v>
      </c>
      <c r="E190" s="6">
        <v>8</v>
      </c>
      <c r="F190" s="7">
        <f t="shared" si="6"/>
        <v>3.1416000000000006E-2</v>
      </c>
      <c r="G190" s="8">
        <f t="shared" si="8"/>
        <v>0.17592959999999999</v>
      </c>
    </row>
    <row r="191" spans="1:7" x14ac:dyDescent="0.3">
      <c r="A191" s="34">
        <v>187</v>
      </c>
      <c r="B191" s="31" t="s">
        <v>18</v>
      </c>
      <c r="C191" s="9" t="s">
        <v>98</v>
      </c>
      <c r="D191" s="6">
        <v>15</v>
      </c>
      <c r="E191" s="6">
        <v>8</v>
      </c>
      <c r="F191" s="7">
        <f t="shared" si="6"/>
        <v>1.76715E-2</v>
      </c>
      <c r="G191" s="8">
        <f t="shared" si="8"/>
        <v>9.896039999999999E-2</v>
      </c>
    </row>
    <row r="192" spans="1:7" x14ac:dyDescent="0.3">
      <c r="A192" s="34">
        <v>188</v>
      </c>
      <c r="B192" s="31" t="s">
        <v>21</v>
      </c>
      <c r="C192" s="31" t="s">
        <v>22</v>
      </c>
      <c r="D192" s="6">
        <v>30</v>
      </c>
      <c r="E192" s="6">
        <v>6</v>
      </c>
      <c r="F192" s="7">
        <f t="shared" si="6"/>
        <v>7.0685999999999999E-2</v>
      </c>
      <c r="G192" s="8">
        <f t="shared" si="8"/>
        <v>0.29688119999999996</v>
      </c>
    </row>
    <row r="193" spans="1:20" x14ac:dyDescent="0.3">
      <c r="A193" s="34">
        <v>189</v>
      </c>
      <c r="B193" s="31" t="s">
        <v>21</v>
      </c>
      <c r="C193" s="31" t="s">
        <v>22</v>
      </c>
      <c r="D193" s="6">
        <v>22</v>
      </c>
      <c r="E193" s="6">
        <v>6</v>
      </c>
      <c r="F193" s="7">
        <f t="shared" si="6"/>
        <v>3.8013359999999996E-2</v>
      </c>
      <c r="G193" s="8">
        <f t="shared" si="8"/>
        <v>0.15965611200000002</v>
      </c>
    </row>
    <row r="194" spans="1:20" x14ac:dyDescent="0.3">
      <c r="A194" s="34">
        <v>190</v>
      </c>
      <c r="B194" s="31" t="s">
        <v>21</v>
      </c>
      <c r="C194" s="31" t="s">
        <v>22</v>
      </c>
      <c r="D194" s="6">
        <v>35</v>
      </c>
      <c r="E194" s="6">
        <v>4</v>
      </c>
      <c r="F194" s="7">
        <f t="shared" si="6"/>
        <v>9.6211499999999991E-2</v>
      </c>
      <c r="G194" s="8">
        <f t="shared" si="8"/>
        <v>0.26939219999999997</v>
      </c>
    </row>
    <row r="195" spans="1:20" x14ac:dyDescent="0.3">
      <c r="A195" s="34">
        <v>191</v>
      </c>
      <c r="B195" s="31" t="s">
        <v>21</v>
      </c>
      <c r="C195" s="31" t="s">
        <v>22</v>
      </c>
      <c r="D195" s="6">
        <v>23</v>
      </c>
      <c r="E195" s="6">
        <v>4</v>
      </c>
      <c r="F195" s="7">
        <f t="shared" si="6"/>
        <v>4.154766E-2</v>
      </c>
      <c r="G195" s="8">
        <f t="shared" si="8"/>
        <v>0.11633344799999999</v>
      </c>
    </row>
    <row r="196" spans="1:20" x14ac:dyDescent="0.3">
      <c r="A196" s="34">
        <v>192</v>
      </c>
      <c r="B196" s="31" t="s">
        <v>21</v>
      </c>
      <c r="C196" s="31" t="s">
        <v>22</v>
      </c>
      <c r="D196" s="6">
        <v>18</v>
      </c>
      <c r="E196" s="6">
        <v>6</v>
      </c>
      <c r="F196" s="7">
        <f t="shared" si="6"/>
        <v>2.5446959999999998E-2</v>
      </c>
      <c r="G196" s="8">
        <f t="shared" si="8"/>
        <v>0.10687723199999999</v>
      </c>
    </row>
    <row r="197" spans="1:20" x14ac:dyDescent="0.3">
      <c r="A197" s="34">
        <v>193</v>
      </c>
      <c r="B197" s="31" t="s">
        <v>18</v>
      </c>
      <c r="C197" s="9" t="s">
        <v>98</v>
      </c>
      <c r="D197" s="6">
        <v>18</v>
      </c>
      <c r="E197" s="6">
        <v>8</v>
      </c>
      <c r="F197" s="7">
        <f t="shared" ref="F197:F202" si="9">((D197/100)^2)*0.7854</f>
        <v>2.5446959999999998E-2</v>
      </c>
      <c r="G197" s="8">
        <f t="shared" ref="G197:G202" si="10">((D197^2)*3.1416/40000)*E197*0.7</f>
        <v>0.14250297599999998</v>
      </c>
    </row>
    <row r="198" spans="1:20" x14ac:dyDescent="0.3">
      <c r="A198" s="34">
        <v>194</v>
      </c>
      <c r="B198" s="31" t="s">
        <v>21</v>
      </c>
      <c r="C198" s="31" t="s">
        <v>22</v>
      </c>
      <c r="D198" s="6">
        <v>20</v>
      </c>
      <c r="E198" s="6">
        <v>4</v>
      </c>
      <c r="F198" s="7">
        <f t="shared" si="9"/>
        <v>3.1416000000000006E-2</v>
      </c>
      <c r="G198" s="8">
        <f t="shared" si="10"/>
        <v>8.7964799999999996E-2</v>
      </c>
    </row>
    <row r="199" spans="1:20" x14ac:dyDescent="0.3">
      <c r="A199" s="34">
        <v>195</v>
      </c>
      <c r="B199" s="31" t="s">
        <v>21</v>
      </c>
      <c r="C199" s="31" t="s">
        <v>22</v>
      </c>
      <c r="D199" s="6">
        <v>20</v>
      </c>
      <c r="E199" s="6">
        <v>5</v>
      </c>
      <c r="F199" s="7">
        <f t="shared" si="9"/>
        <v>3.1416000000000006E-2</v>
      </c>
      <c r="G199" s="8">
        <f t="shared" si="10"/>
        <v>0.10995599999999998</v>
      </c>
    </row>
    <row r="200" spans="1:20" x14ac:dyDescent="0.3">
      <c r="A200" s="34">
        <v>196</v>
      </c>
      <c r="B200" s="31" t="s">
        <v>8</v>
      </c>
      <c r="C200" s="31" t="s">
        <v>9</v>
      </c>
      <c r="D200" s="6">
        <v>16</v>
      </c>
      <c r="E200" s="6">
        <v>4</v>
      </c>
      <c r="F200" s="7">
        <f t="shared" si="9"/>
        <v>2.0106240000000001E-2</v>
      </c>
      <c r="G200" s="8">
        <f t="shared" si="10"/>
        <v>5.6297472000000001E-2</v>
      </c>
    </row>
    <row r="201" spans="1:20" x14ac:dyDescent="0.3">
      <c r="A201" s="34">
        <v>197</v>
      </c>
      <c r="B201" s="31" t="s">
        <v>8</v>
      </c>
      <c r="C201" s="31" t="s">
        <v>9</v>
      </c>
      <c r="D201" s="6">
        <v>20</v>
      </c>
      <c r="E201" s="6">
        <v>4</v>
      </c>
      <c r="F201" s="7">
        <f t="shared" si="9"/>
        <v>3.1416000000000006E-2</v>
      </c>
      <c r="G201" s="8">
        <f t="shared" si="10"/>
        <v>8.7964799999999996E-2</v>
      </c>
    </row>
    <row r="202" spans="1:20" x14ac:dyDescent="0.3">
      <c r="A202" s="34">
        <v>198</v>
      </c>
      <c r="B202" s="31" t="s">
        <v>8</v>
      </c>
      <c r="C202" s="31" t="s">
        <v>9</v>
      </c>
      <c r="D202" s="6">
        <v>20</v>
      </c>
      <c r="E202" s="6">
        <v>6</v>
      </c>
      <c r="F202" s="7">
        <f t="shared" si="9"/>
        <v>3.1416000000000006E-2</v>
      </c>
      <c r="G202" s="8">
        <f t="shared" si="10"/>
        <v>0.13194719999999999</v>
      </c>
    </row>
    <row r="203" spans="1:20" x14ac:dyDescent="0.3">
      <c r="A203" s="38"/>
      <c r="C203" s="115"/>
      <c r="D203" s="116"/>
      <c r="E203" s="45"/>
      <c r="F203" s="117">
        <f>SUBTOTAL(9,F5:F202)</f>
        <v>8.4121052400000025</v>
      </c>
      <c r="G203" s="117">
        <f>SUBTOTAL(9,G5:G202)</f>
        <v>51.783668244000019</v>
      </c>
    </row>
    <row r="204" spans="1:20" ht="15.6" x14ac:dyDescent="0.3">
      <c r="A204" s="38"/>
      <c r="C204" s="115"/>
      <c r="D204" s="116"/>
      <c r="E204" s="45"/>
      <c r="F204" s="40"/>
      <c r="G204" s="41"/>
      <c r="S204" s="26"/>
      <c r="T204" s="27"/>
    </row>
    <row r="205" spans="1:20" ht="31.2" x14ac:dyDescent="0.3">
      <c r="A205" s="38"/>
      <c r="C205" s="46"/>
      <c r="D205" s="116"/>
      <c r="E205" s="45"/>
      <c r="F205" s="40"/>
      <c r="G205" s="41"/>
      <c r="H205" s="75" t="s">
        <v>133</v>
      </c>
      <c r="I205" s="75" t="s">
        <v>3</v>
      </c>
      <c r="J205" s="75" t="s">
        <v>4</v>
      </c>
      <c r="K205" s="119" t="s">
        <v>76</v>
      </c>
      <c r="L205" s="21" t="s">
        <v>51</v>
      </c>
      <c r="M205" s="21" t="s">
        <v>52</v>
      </c>
      <c r="N205" s="21" t="s">
        <v>58</v>
      </c>
      <c r="O205" s="21" t="s">
        <v>130</v>
      </c>
      <c r="P205" s="21" t="s">
        <v>59</v>
      </c>
      <c r="Q205" s="21" t="s">
        <v>60</v>
      </c>
      <c r="S205" s="23"/>
      <c r="T205" s="14"/>
    </row>
    <row r="206" spans="1:20" ht="15.6" x14ac:dyDescent="0.3">
      <c r="A206" s="38"/>
      <c r="C206" s="115"/>
      <c r="D206" s="116"/>
      <c r="E206" s="45"/>
      <c r="F206" s="40"/>
      <c r="G206" s="41"/>
      <c r="H206" s="123" t="s">
        <v>135</v>
      </c>
      <c r="I206" s="123" t="s">
        <v>8</v>
      </c>
      <c r="J206" s="71" t="s">
        <v>125</v>
      </c>
      <c r="K206" s="72">
        <v>40</v>
      </c>
      <c r="L206" s="7">
        <v>2.8540650599999995</v>
      </c>
      <c r="M206" s="7">
        <v>14.508859134</v>
      </c>
      <c r="N206" s="73">
        <f t="shared" ref="N206:N213" si="11">+K206/$K$214*100</f>
        <v>20.202020202020201</v>
      </c>
      <c r="O206" s="73">
        <v>18.18</v>
      </c>
      <c r="P206" s="73">
        <f t="shared" ref="P206:P213" si="12">+L206/$L$214*100</f>
        <v>33.928071256512233</v>
      </c>
      <c r="Q206" s="73">
        <f t="shared" ref="Q206:Q213" si="13">+P206+N206+O206</f>
        <v>72.31009145853244</v>
      </c>
      <c r="S206" s="24"/>
      <c r="T206" s="17"/>
    </row>
    <row r="207" spans="1:20" ht="15.6" x14ac:dyDescent="0.3">
      <c r="A207" s="38"/>
      <c r="C207" s="118"/>
      <c r="D207" s="116"/>
      <c r="E207" s="45"/>
      <c r="F207" s="40"/>
      <c r="G207" s="41"/>
      <c r="H207" s="123" t="s">
        <v>138</v>
      </c>
      <c r="I207" s="123" t="s">
        <v>18</v>
      </c>
      <c r="J207" s="70" t="s">
        <v>98</v>
      </c>
      <c r="K207" s="72">
        <v>60</v>
      </c>
      <c r="L207" s="7">
        <v>1.9693119600000013</v>
      </c>
      <c r="M207" s="7">
        <v>13.724872854000001</v>
      </c>
      <c r="N207" s="73">
        <f t="shared" si="11"/>
        <v>30.303030303030305</v>
      </c>
      <c r="O207" s="73">
        <v>18.18</v>
      </c>
      <c r="P207" s="73">
        <f t="shared" si="12"/>
        <v>23.410453195899404</v>
      </c>
      <c r="Q207" s="73">
        <f t="shared" si="13"/>
        <v>71.893483498929697</v>
      </c>
      <c r="S207" s="24"/>
      <c r="T207" s="17"/>
    </row>
    <row r="208" spans="1:20" ht="15.6" x14ac:dyDescent="0.3">
      <c r="A208" s="38"/>
      <c r="C208" s="118"/>
      <c r="D208" s="116"/>
      <c r="E208" s="45"/>
      <c r="F208" s="40"/>
      <c r="G208" s="41"/>
      <c r="H208" s="123" t="s">
        <v>136</v>
      </c>
      <c r="I208" s="123" t="s">
        <v>96</v>
      </c>
      <c r="J208" s="70" t="s">
        <v>100</v>
      </c>
      <c r="K208" s="72">
        <v>64</v>
      </c>
      <c r="L208" s="7">
        <v>1.562160600000001</v>
      </c>
      <c r="M208" s="7">
        <v>7.2429666539999999</v>
      </c>
      <c r="N208" s="73">
        <f t="shared" si="11"/>
        <v>32.323232323232325</v>
      </c>
      <c r="O208" s="73">
        <v>9.09</v>
      </c>
      <c r="P208" s="73">
        <f t="shared" si="12"/>
        <v>18.570388213545471</v>
      </c>
      <c r="Q208" s="73">
        <f t="shared" si="13"/>
        <v>59.983620536777792</v>
      </c>
      <c r="S208" s="24"/>
      <c r="T208" s="17"/>
    </row>
    <row r="209" spans="1:20" ht="15.6" x14ac:dyDescent="0.3">
      <c r="A209" s="38"/>
      <c r="C209" s="118"/>
      <c r="D209" s="116"/>
      <c r="E209" s="45"/>
      <c r="F209" s="40"/>
      <c r="G209" s="41"/>
      <c r="H209" s="123" t="s">
        <v>139</v>
      </c>
      <c r="I209" s="123" t="s">
        <v>8</v>
      </c>
      <c r="J209" s="71" t="s">
        <v>127</v>
      </c>
      <c r="K209" s="72">
        <v>25</v>
      </c>
      <c r="L209" s="7">
        <v>1.7692705800000006</v>
      </c>
      <c r="M209" s="7">
        <v>14.832679554</v>
      </c>
      <c r="N209" s="73">
        <f t="shared" si="11"/>
        <v>12.626262626262626</v>
      </c>
      <c r="O209" s="73">
        <v>18.18</v>
      </c>
      <c r="P209" s="73">
        <f t="shared" si="12"/>
        <v>21.032435157694252</v>
      </c>
      <c r="Q209" s="73">
        <f t="shared" si="13"/>
        <v>51.838697783956881</v>
      </c>
      <c r="S209" s="25"/>
      <c r="T209" s="17"/>
    </row>
    <row r="210" spans="1:20" ht="15.6" x14ac:dyDescent="0.3">
      <c r="A210" s="38"/>
      <c r="C210" s="118"/>
      <c r="D210" s="116"/>
      <c r="E210" s="45"/>
      <c r="F210" s="40"/>
      <c r="G210" s="41"/>
      <c r="H210" s="123" t="s">
        <v>134</v>
      </c>
      <c r="I210" s="123" t="s">
        <v>24</v>
      </c>
      <c r="J210" s="71" t="s">
        <v>126</v>
      </c>
      <c r="K210" s="72">
        <v>3</v>
      </c>
      <c r="L210" s="7">
        <v>4.7281080000000003E-2</v>
      </c>
      <c r="M210" s="7">
        <v>0.22425526200000001</v>
      </c>
      <c r="N210" s="73">
        <f t="shared" si="11"/>
        <v>1.5151515151515151</v>
      </c>
      <c r="O210" s="73">
        <v>9.09</v>
      </c>
      <c r="P210" s="73">
        <f t="shared" si="12"/>
        <v>0.56206001531193395</v>
      </c>
      <c r="Q210" s="73">
        <f t="shared" si="13"/>
        <v>11.167211530463449</v>
      </c>
      <c r="S210" s="24"/>
      <c r="T210" s="17"/>
    </row>
    <row r="211" spans="1:20" ht="15.6" x14ac:dyDescent="0.3">
      <c r="A211" s="38"/>
      <c r="C211" s="115"/>
      <c r="D211" s="116"/>
      <c r="E211" s="45"/>
      <c r="F211" s="40"/>
      <c r="G211" s="41"/>
      <c r="H211" s="123" t="s">
        <v>140</v>
      </c>
      <c r="I211" s="123" t="s">
        <v>14</v>
      </c>
      <c r="J211" s="71" t="s">
        <v>128</v>
      </c>
      <c r="K211" s="72">
        <v>3</v>
      </c>
      <c r="L211" s="7">
        <v>4.657422E-2</v>
      </c>
      <c r="M211" s="7">
        <v>0.18879445199999997</v>
      </c>
      <c r="N211" s="73">
        <f t="shared" si="11"/>
        <v>1.5151515151515151</v>
      </c>
      <c r="O211" s="73">
        <v>9.09</v>
      </c>
      <c r="P211" s="73">
        <f t="shared" si="12"/>
        <v>0.55365712471756945</v>
      </c>
      <c r="Q211" s="73">
        <f t="shared" si="13"/>
        <v>11.158808639869084</v>
      </c>
      <c r="S211" s="24"/>
      <c r="T211" s="17"/>
    </row>
    <row r="212" spans="1:20" ht="15.6" x14ac:dyDescent="0.3">
      <c r="A212" s="38"/>
      <c r="C212" s="118"/>
      <c r="D212" s="116"/>
      <c r="E212" s="45"/>
      <c r="F212" s="40"/>
      <c r="G212" s="41"/>
      <c r="H212" s="123" t="s">
        <v>137</v>
      </c>
      <c r="I212" s="123" t="s">
        <v>8</v>
      </c>
      <c r="J212" s="111" t="s">
        <v>99</v>
      </c>
      <c r="K212" s="72">
        <v>1</v>
      </c>
      <c r="L212" s="7">
        <v>0.12566400000000003</v>
      </c>
      <c r="M212" s="7">
        <v>0.79168319999999992</v>
      </c>
      <c r="N212" s="73">
        <f t="shared" si="11"/>
        <v>0.50505050505050508</v>
      </c>
      <c r="O212" s="73">
        <v>9.09</v>
      </c>
      <c r="P212" s="73">
        <f t="shared" si="12"/>
        <v>1.4938472167759045</v>
      </c>
      <c r="Q212" s="73">
        <f t="shared" si="13"/>
        <v>11.08889772182641</v>
      </c>
      <c r="S212" s="24"/>
      <c r="T212" s="17"/>
    </row>
    <row r="213" spans="1:20" ht="15.6" x14ac:dyDescent="0.3">
      <c r="A213" s="38"/>
      <c r="C213" s="118"/>
      <c r="D213" s="116"/>
      <c r="E213" s="45"/>
      <c r="F213" s="40"/>
      <c r="G213" s="41"/>
      <c r="H213" s="123" t="s">
        <v>134</v>
      </c>
      <c r="I213" s="123" t="s">
        <v>11</v>
      </c>
      <c r="J213" s="70" t="s">
        <v>97</v>
      </c>
      <c r="K213" s="124">
        <v>2</v>
      </c>
      <c r="L213" s="7">
        <v>3.7777740000000004E-2</v>
      </c>
      <c r="M213" s="7">
        <v>0.26955713399999998</v>
      </c>
      <c r="N213" s="73">
        <f t="shared" si="11"/>
        <v>1.0101010101010102</v>
      </c>
      <c r="O213" s="73">
        <v>9.09</v>
      </c>
      <c r="P213" s="73">
        <f t="shared" si="12"/>
        <v>0.44908781954325616</v>
      </c>
      <c r="Q213" s="73">
        <f t="shared" si="13"/>
        <v>10.549188829644265</v>
      </c>
      <c r="S213" s="24"/>
      <c r="T213" s="17"/>
    </row>
    <row r="214" spans="1:20" ht="15.6" x14ac:dyDescent="0.3">
      <c r="A214" s="38"/>
      <c r="C214" s="118"/>
      <c r="D214" s="116"/>
      <c r="E214" s="45"/>
      <c r="F214" s="40"/>
      <c r="G214" s="41"/>
      <c r="H214" s="32"/>
      <c r="I214" s="120"/>
      <c r="J214" s="120"/>
      <c r="K214" s="121">
        <f t="shared" ref="K214:P214" si="14">SUM(K206:K213)</f>
        <v>198</v>
      </c>
      <c r="L214" s="121">
        <f t="shared" si="14"/>
        <v>8.4121052400000007</v>
      </c>
      <c r="M214" s="121">
        <f t="shared" si="14"/>
        <v>51.783668244000012</v>
      </c>
      <c r="N214" s="121">
        <f t="shared" si="14"/>
        <v>100</v>
      </c>
      <c r="O214" s="122">
        <v>100</v>
      </c>
      <c r="P214" s="121">
        <f t="shared" si="14"/>
        <v>100.00000000000001</v>
      </c>
      <c r="Q214" s="121">
        <v>300</v>
      </c>
      <c r="S214" s="24"/>
      <c r="T214" s="17"/>
    </row>
    <row r="215" spans="1:20" x14ac:dyDescent="0.3">
      <c r="A215" s="38"/>
      <c r="C215" s="118"/>
      <c r="D215" s="116"/>
      <c r="E215" s="45"/>
      <c r="F215" s="40"/>
      <c r="G215" s="41"/>
    </row>
    <row r="216" spans="1:20" x14ac:dyDescent="0.3">
      <c r="A216" s="38"/>
      <c r="C216" s="118"/>
      <c r="D216" s="116"/>
      <c r="E216" s="45"/>
      <c r="F216" s="40"/>
      <c r="G216" s="41"/>
    </row>
    <row r="217" spans="1:20" x14ac:dyDescent="0.3">
      <c r="A217" s="38"/>
      <c r="C217" s="118"/>
      <c r="D217" s="116"/>
      <c r="E217" s="45"/>
      <c r="F217" s="40"/>
      <c r="G217" s="41"/>
    </row>
    <row r="218" spans="1:20" x14ac:dyDescent="0.3">
      <c r="A218" s="38"/>
      <c r="C218" s="118"/>
      <c r="D218" s="116"/>
      <c r="E218" s="45"/>
      <c r="F218" s="40"/>
      <c r="G218" s="41"/>
      <c r="I218" s="188" t="s">
        <v>141</v>
      </c>
      <c r="J218" s="32">
        <v>6</v>
      </c>
    </row>
    <row r="219" spans="1:20" x14ac:dyDescent="0.3">
      <c r="A219" s="38"/>
      <c r="C219" s="118"/>
      <c r="D219" s="116"/>
      <c r="E219" s="45"/>
      <c r="F219" s="40"/>
      <c r="G219" s="41"/>
      <c r="I219" s="189" t="s">
        <v>3</v>
      </c>
      <c r="J219" s="32">
        <v>7</v>
      </c>
    </row>
    <row r="220" spans="1:20" x14ac:dyDescent="0.3">
      <c r="A220" s="38"/>
      <c r="C220" s="118"/>
      <c r="D220" s="116"/>
      <c r="E220" s="45"/>
      <c r="F220" s="40"/>
      <c r="G220" s="41"/>
      <c r="I220" s="189" t="s">
        <v>129</v>
      </c>
      <c r="J220" s="32">
        <v>8</v>
      </c>
    </row>
    <row r="221" spans="1:20" x14ac:dyDescent="0.3">
      <c r="A221" s="38"/>
      <c r="C221" s="118"/>
      <c r="D221" s="116"/>
      <c r="E221" s="45"/>
      <c r="F221" s="40"/>
      <c r="G221" s="41"/>
      <c r="I221" s="189" t="s">
        <v>54</v>
      </c>
      <c r="J221" s="32">
        <v>8</v>
      </c>
    </row>
    <row r="222" spans="1:20" x14ac:dyDescent="0.3">
      <c r="A222" s="38"/>
      <c r="C222" s="118"/>
      <c r="D222" s="116"/>
      <c r="E222" s="45"/>
      <c r="F222" s="40"/>
      <c r="G222" s="41"/>
    </row>
    <row r="223" spans="1:20" x14ac:dyDescent="0.3">
      <c r="A223" s="38"/>
      <c r="C223" s="118"/>
      <c r="D223" s="116"/>
      <c r="E223" s="45"/>
      <c r="F223" s="40"/>
      <c r="G223" s="41"/>
    </row>
    <row r="224" spans="1:20" x14ac:dyDescent="0.3">
      <c r="A224" s="38"/>
      <c r="C224" s="115"/>
      <c r="D224" s="116"/>
      <c r="E224" s="45"/>
      <c r="F224" s="40"/>
      <c r="G224" s="41"/>
    </row>
    <row r="225" spans="1:11" x14ac:dyDescent="0.3">
      <c r="A225" s="38"/>
      <c r="C225" s="115"/>
      <c r="D225" s="116"/>
      <c r="E225" s="45"/>
      <c r="F225" s="40"/>
      <c r="G225" s="41"/>
    </row>
    <row r="226" spans="1:11" x14ac:dyDescent="0.3">
      <c r="A226" s="38"/>
      <c r="C226" s="118"/>
      <c r="D226" s="116"/>
      <c r="E226" s="45"/>
      <c r="F226" s="40"/>
      <c r="G226" s="41"/>
    </row>
    <row r="227" spans="1:11" x14ac:dyDescent="0.3">
      <c r="A227" s="38"/>
      <c r="C227" s="115"/>
      <c r="D227" s="116"/>
      <c r="E227" s="45"/>
      <c r="F227" s="40"/>
      <c r="G227" s="41"/>
    </row>
    <row r="228" spans="1:11" x14ac:dyDescent="0.3">
      <c r="A228" s="38"/>
      <c r="C228" s="115"/>
      <c r="D228" s="116"/>
      <c r="E228" s="45"/>
      <c r="F228" s="40"/>
      <c r="G228" s="41"/>
      <c r="I228" s="35" t="s">
        <v>90</v>
      </c>
      <c r="J228" s="35" t="s">
        <v>89</v>
      </c>
    </row>
    <row r="229" spans="1:11" x14ac:dyDescent="0.3">
      <c r="A229" s="38"/>
      <c r="C229" s="118"/>
      <c r="D229" s="116"/>
      <c r="E229" s="45"/>
      <c r="F229" s="40"/>
      <c r="G229" s="41"/>
      <c r="I229" s="36" t="s">
        <v>88</v>
      </c>
      <c r="J229" s="32">
        <v>272</v>
      </c>
    </row>
    <row r="230" spans="1:11" x14ac:dyDescent="0.3">
      <c r="A230" s="38"/>
      <c r="C230" s="115"/>
      <c r="D230" s="116"/>
      <c r="E230" s="45"/>
      <c r="F230" s="40"/>
      <c r="G230" s="41"/>
      <c r="I230" s="36" t="s">
        <v>87</v>
      </c>
      <c r="J230" s="32">
        <v>250</v>
      </c>
    </row>
    <row r="231" spans="1:11" x14ac:dyDescent="0.3">
      <c r="A231" s="38"/>
      <c r="C231" s="118"/>
      <c r="D231" s="116"/>
      <c r="E231" s="45"/>
      <c r="F231" s="40"/>
      <c r="G231" s="41"/>
      <c r="I231" s="36" t="s">
        <v>86</v>
      </c>
      <c r="J231" s="32">
        <v>77</v>
      </c>
    </row>
    <row r="232" spans="1:11" x14ac:dyDescent="0.3">
      <c r="A232" s="38"/>
      <c r="C232" s="118"/>
      <c r="D232" s="116"/>
      <c r="E232" s="45"/>
      <c r="F232" s="40"/>
      <c r="G232" s="41"/>
      <c r="I232" s="36" t="s">
        <v>85</v>
      </c>
      <c r="J232" s="32">
        <v>68</v>
      </c>
    </row>
    <row r="233" spans="1:11" x14ac:dyDescent="0.3">
      <c r="A233" s="38"/>
      <c r="C233" s="118"/>
      <c r="D233" s="116"/>
      <c r="E233" s="45"/>
      <c r="F233" s="40"/>
      <c r="G233" s="41"/>
      <c r="I233" s="36" t="s">
        <v>84</v>
      </c>
      <c r="J233" s="32">
        <v>26</v>
      </c>
    </row>
    <row r="234" spans="1:11" x14ac:dyDescent="0.3">
      <c r="A234" s="38"/>
      <c r="C234" s="118"/>
      <c r="D234" s="116"/>
      <c r="E234" s="45"/>
      <c r="F234" s="40"/>
      <c r="G234" s="41"/>
      <c r="I234" s="36" t="s">
        <v>83</v>
      </c>
      <c r="J234" s="32">
        <v>28</v>
      </c>
    </row>
    <row r="235" spans="1:11" x14ac:dyDescent="0.3">
      <c r="A235" s="38"/>
      <c r="C235" s="118"/>
      <c r="D235" s="116"/>
      <c r="E235" s="45"/>
      <c r="F235" s="40"/>
      <c r="G235" s="41"/>
      <c r="I235" s="36" t="s">
        <v>82</v>
      </c>
      <c r="J235" s="32">
        <v>14</v>
      </c>
    </row>
    <row r="236" spans="1:11" x14ac:dyDescent="0.3">
      <c r="A236" s="38"/>
      <c r="C236" s="118"/>
      <c r="D236" s="116"/>
      <c r="E236" s="45"/>
      <c r="F236" s="40"/>
      <c r="G236" s="41"/>
      <c r="I236" s="36" t="s">
        <v>81</v>
      </c>
      <c r="J236" s="32">
        <v>8</v>
      </c>
    </row>
    <row r="237" spans="1:11" x14ac:dyDescent="0.3">
      <c r="A237" s="38"/>
      <c r="C237" s="118"/>
      <c r="D237" s="116"/>
      <c r="E237" s="45"/>
      <c r="F237" s="40"/>
      <c r="G237" s="41"/>
      <c r="I237" s="37" t="s">
        <v>80</v>
      </c>
      <c r="J237" s="32">
        <v>15</v>
      </c>
    </row>
    <row r="238" spans="1:11" x14ac:dyDescent="0.3">
      <c r="A238" s="38"/>
      <c r="C238" s="118"/>
      <c r="D238" s="116"/>
      <c r="E238" s="45"/>
      <c r="F238" s="40"/>
      <c r="G238" s="41"/>
      <c r="I238" s="32"/>
      <c r="J238" s="32">
        <f>SUM(J229:J237)</f>
        <v>758</v>
      </c>
    </row>
    <row r="240" spans="1:11" ht="31.2" x14ac:dyDescent="0.3">
      <c r="J240" s="75" t="s">
        <v>4</v>
      </c>
      <c r="K240" s="119" t="s">
        <v>76</v>
      </c>
    </row>
    <row r="241" spans="10:12" ht="15.6" x14ac:dyDescent="0.3">
      <c r="J241" s="70" t="s">
        <v>100</v>
      </c>
      <c r="K241" s="72">
        <v>64</v>
      </c>
      <c r="L241" s="165"/>
    </row>
    <row r="242" spans="10:12" ht="15.6" x14ac:dyDescent="0.3">
      <c r="J242" s="70" t="s">
        <v>98</v>
      </c>
      <c r="K242" s="72">
        <v>60</v>
      </c>
      <c r="L242" s="165"/>
    </row>
    <row r="243" spans="10:12" ht="15.6" x14ac:dyDescent="0.3">
      <c r="J243" s="71" t="s">
        <v>125</v>
      </c>
      <c r="K243" s="72">
        <v>40</v>
      </c>
      <c r="L243" s="165"/>
    </row>
    <row r="244" spans="10:12" ht="15.6" x14ac:dyDescent="0.3">
      <c r="J244" s="71" t="s">
        <v>127</v>
      </c>
      <c r="K244" s="72">
        <v>25</v>
      </c>
      <c r="L244" s="165"/>
    </row>
    <row r="245" spans="10:12" ht="15.6" x14ac:dyDescent="0.3">
      <c r="J245" s="71" t="s">
        <v>126</v>
      </c>
      <c r="K245" s="72">
        <v>3</v>
      </c>
      <c r="L245" s="165"/>
    </row>
    <row r="246" spans="10:12" ht="15.6" x14ac:dyDescent="0.3">
      <c r="J246" s="71" t="s">
        <v>128</v>
      </c>
      <c r="K246" s="72">
        <v>3</v>
      </c>
      <c r="L246" s="165"/>
    </row>
    <row r="247" spans="10:12" ht="15.6" x14ac:dyDescent="0.3">
      <c r="J247" s="70" t="s">
        <v>97</v>
      </c>
      <c r="K247" s="124">
        <v>2</v>
      </c>
      <c r="L247" s="165"/>
    </row>
    <row r="248" spans="10:12" ht="15.6" x14ac:dyDescent="0.3">
      <c r="J248" s="111" t="s">
        <v>99</v>
      </c>
      <c r="K248" s="72">
        <v>1</v>
      </c>
      <c r="L248" s="165"/>
    </row>
    <row r="249" spans="10:12" x14ac:dyDescent="0.3">
      <c r="K249">
        <f>SUBTOTAL(9,K241:K248)</f>
        <v>198</v>
      </c>
    </row>
    <row r="251" spans="10:12" ht="15.6" x14ac:dyDescent="0.3">
      <c r="J251" s="75" t="s">
        <v>4</v>
      </c>
      <c r="K251" s="21" t="s">
        <v>60</v>
      </c>
    </row>
    <row r="252" spans="10:12" ht="15.6" x14ac:dyDescent="0.3">
      <c r="J252" s="71" t="s">
        <v>125</v>
      </c>
      <c r="K252" s="73">
        <v>72.310091458532426</v>
      </c>
    </row>
    <row r="253" spans="10:12" ht="15.6" x14ac:dyDescent="0.3">
      <c r="J253" s="70" t="s">
        <v>98</v>
      </c>
      <c r="K253" s="73">
        <v>71.893483498929697</v>
      </c>
    </row>
    <row r="254" spans="10:12" ht="15.6" x14ac:dyDescent="0.3">
      <c r="J254" s="70" t="s">
        <v>100</v>
      </c>
      <c r="K254" s="73">
        <v>59.983620536777792</v>
      </c>
    </row>
    <row r="255" spans="10:12" ht="15.6" x14ac:dyDescent="0.3">
      <c r="J255" s="71" t="s">
        <v>127</v>
      </c>
      <c r="K255" s="73">
        <v>51.838697783956874</v>
      </c>
    </row>
    <row r="256" spans="10:12" ht="15.6" x14ac:dyDescent="0.3">
      <c r="J256" s="71" t="s">
        <v>126</v>
      </c>
      <c r="K256" s="73">
        <v>11.167211530463449</v>
      </c>
    </row>
    <row r="257" spans="10:12" ht="15.6" x14ac:dyDescent="0.3">
      <c r="J257" s="71" t="s">
        <v>128</v>
      </c>
      <c r="K257" s="73">
        <v>11.158808639869084</v>
      </c>
    </row>
    <row r="258" spans="10:12" ht="15.6" x14ac:dyDescent="0.3">
      <c r="J258" s="111" t="s">
        <v>99</v>
      </c>
      <c r="K258" s="73">
        <v>11.08889772182641</v>
      </c>
    </row>
    <row r="259" spans="10:12" ht="15.6" x14ac:dyDescent="0.3">
      <c r="J259" s="70" t="s">
        <v>97</v>
      </c>
      <c r="K259" s="73">
        <v>10.549188829644265</v>
      </c>
    </row>
    <row r="260" spans="10:12" x14ac:dyDescent="0.3">
      <c r="K260">
        <f>SUBTOTAL(9,K252:K259)</f>
        <v>299.99000000000007</v>
      </c>
    </row>
    <row r="268" spans="10:12" ht="27.6" x14ac:dyDescent="0.3">
      <c r="J268" s="75" t="s">
        <v>4</v>
      </c>
      <c r="K268" s="21" t="s">
        <v>51</v>
      </c>
      <c r="L268" s="21" t="s">
        <v>52</v>
      </c>
    </row>
    <row r="269" spans="10:12" ht="15.6" x14ac:dyDescent="0.3">
      <c r="J269" s="71" t="s">
        <v>127</v>
      </c>
      <c r="K269" s="7">
        <v>1.7692705800000006</v>
      </c>
      <c r="L269" s="7">
        <v>14.832679554</v>
      </c>
    </row>
    <row r="270" spans="10:12" ht="15.6" x14ac:dyDescent="0.3">
      <c r="J270" s="71" t="s">
        <v>125</v>
      </c>
      <c r="K270" s="7">
        <v>2.8540650599999995</v>
      </c>
      <c r="L270" s="7">
        <v>14.508859134</v>
      </c>
    </row>
    <row r="271" spans="10:12" ht="15.6" x14ac:dyDescent="0.3">
      <c r="J271" s="70" t="s">
        <v>98</v>
      </c>
      <c r="K271" s="7">
        <v>1.9693119600000013</v>
      </c>
      <c r="L271" s="7">
        <v>13.724872854000001</v>
      </c>
    </row>
    <row r="272" spans="10:12" ht="15.6" x14ac:dyDescent="0.3">
      <c r="J272" s="70" t="s">
        <v>100</v>
      </c>
      <c r="K272" s="7">
        <v>1.562160600000001</v>
      </c>
      <c r="L272" s="7">
        <v>7.2429666539999999</v>
      </c>
    </row>
    <row r="273" spans="10:12" x14ac:dyDescent="0.3">
      <c r="J273" s="111" t="s">
        <v>99</v>
      </c>
      <c r="K273" s="7">
        <v>0.12566400000000003</v>
      </c>
      <c r="L273" s="7">
        <v>0.79168319999999992</v>
      </c>
    </row>
    <row r="274" spans="10:12" ht="15.6" x14ac:dyDescent="0.3">
      <c r="J274" s="70" t="s">
        <v>97</v>
      </c>
      <c r="K274" s="7">
        <v>3.7777740000000004E-2</v>
      </c>
      <c r="L274" s="7">
        <v>0.26955713399999998</v>
      </c>
    </row>
    <row r="275" spans="10:12" ht="15.6" x14ac:dyDescent="0.3">
      <c r="J275" s="71" t="s">
        <v>126</v>
      </c>
      <c r="K275" s="7">
        <v>4.7281080000000003E-2</v>
      </c>
      <c r="L275" s="7">
        <v>0.22425526200000001</v>
      </c>
    </row>
    <row r="276" spans="10:12" ht="15.6" x14ac:dyDescent="0.3">
      <c r="J276" s="71" t="s">
        <v>128</v>
      </c>
      <c r="K276" s="7">
        <v>4.657422E-2</v>
      </c>
      <c r="L276" s="7">
        <v>0.18879445199999997</v>
      </c>
    </row>
    <row r="284" spans="10:12" ht="62.4" x14ac:dyDescent="0.3">
      <c r="J284" s="75" t="s">
        <v>4</v>
      </c>
      <c r="K284" s="174" t="s">
        <v>143</v>
      </c>
      <c r="L284" s="75" t="s">
        <v>154</v>
      </c>
    </row>
    <row r="285" spans="10:12" ht="15.6" x14ac:dyDescent="0.3">
      <c r="J285" s="70" t="s">
        <v>100</v>
      </c>
      <c r="K285" s="176">
        <v>64</v>
      </c>
      <c r="L285" s="171">
        <f t="shared" ref="L285:L292" si="15">+K285/$K$293</f>
        <v>0.32323232323232326</v>
      </c>
    </row>
    <row r="286" spans="10:12" ht="15.6" x14ac:dyDescent="0.3">
      <c r="J286" s="70" t="s">
        <v>98</v>
      </c>
      <c r="K286" s="176">
        <v>60</v>
      </c>
      <c r="L286" s="171">
        <f t="shared" si="15"/>
        <v>0.30303030303030304</v>
      </c>
    </row>
    <row r="287" spans="10:12" ht="15.6" x14ac:dyDescent="0.3">
      <c r="J287" s="71" t="s">
        <v>125</v>
      </c>
      <c r="K287" s="176">
        <v>40</v>
      </c>
      <c r="L287" s="171">
        <f t="shared" si="15"/>
        <v>0.20202020202020202</v>
      </c>
    </row>
    <row r="288" spans="10:12" ht="15.6" x14ac:dyDescent="0.3">
      <c r="J288" s="71" t="s">
        <v>127</v>
      </c>
      <c r="K288" s="176">
        <v>25</v>
      </c>
      <c r="L288" s="171">
        <f t="shared" si="15"/>
        <v>0.12626262626262627</v>
      </c>
    </row>
    <row r="289" spans="10:12" ht="15.6" x14ac:dyDescent="0.3">
      <c r="J289" s="71" t="s">
        <v>126</v>
      </c>
      <c r="K289" s="176">
        <v>3</v>
      </c>
      <c r="L289" s="171">
        <f t="shared" si="15"/>
        <v>1.5151515151515152E-2</v>
      </c>
    </row>
    <row r="290" spans="10:12" ht="15.6" x14ac:dyDescent="0.3">
      <c r="J290" s="71" t="s">
        <v>128</v>
      </c>
      <c r="K290" s="176">
        <v>3</v>
      </c>
      <c r="L290" s="171">
        <f t="shared" si="15"/>
        <v>1.5151515151515152E-2</v>
      </c>
    </row>
    <row r="291" spans="10:12" ht="15.6" x14ac:dyDescent="0.3">
      <c r="J291" s="70" t="s">
        <v>97</v>
      </c>
      <c r="K291" s="175">
        <v>2</v>
      </c>
      <c r="L291" s="171">
        <f t="shared" si="15"/>
        <v>1.0101010101010102E-2</v>
      </c>
    </row>
    <row r="292" spans="10:12" ht="15.6" x14ac:dyDescent="0.3">
      <c r="J292" s="111" t="s">
        <v>99</v>
      </c>
      <c r="K292" s="176">
        <v>1</v>
      </c>
      <c r="L292" s="171">
        <f t="shared" si="15"/>
        <v>5.0505050505050509E-3</v>
      </c>
    </row>
    <row r="293" spans="10:12" x14ac:dyDescent="0.3">
      <c r="K293">
        <f>SUBTOTAL(9,K285:K292)</f>
        <v>198</v>
      </c>
    </row>
  </sheetData>
  <autoFilter ref="C4:G202" xr:uid="{940EAE24-42E5-4EBB-80FC-C9D006FD1AEB}"/>
  <sortState xmlns:xlrd2="http://schemas.microsoft.com/office/spreadsheetml/2017/richdata2" ref="H206:Q213">
    <sortCondition descending="1" ref="Q213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66435-6E4F-4DD1-BD36-08DBDE9412FC}">
  <dimension ref="A1:B1032"/>
  <sheetViews>
    <sheetView workbookViewId="0">
      <selection activeCell="B13" sqref="B13"/>
    </sheetView>
  </sheetViews>
  <sheetFormatPr baseColWidth="10" defaultRowHeight="14.4" x14ac:dyDescent="0.3"/>
  <cols>
    <col min="2" max="2" width="63.33203125" bestFit="1" customWidth="1"/>
    <col min="5" max="5" width="59" customWidth="1"/>
  </cols>
  <sheetData>
    <row r="1" spans="1:2" x14ac:dyDescent="0.3">
      <c r="A1" s="112" t="s">
        <v>165</v>
      </c>
      <c r="B1" s="112" t="s">
        <v>166</v>
      </c>
    </row>
    <row r="2" spans="1:2" ht="15.6" x14ac:dyDescent="0.3">
      <c r="A2" s="173" t="s">
        <v>161</v>
      </c>
      <c r="B2" s="16" t="s">
        <v>63</v>
      </c>
    </row>
    <row r="3" spans="1:2" ht="15.6" x14ac:dyDescent="0.3">
      <c r="A3" s="173" t="s">
        <v>161</v>
      </c>
      <c r="B3" s="16" t="s">
        <v>63</v>
      </c>
    </row>
    <row r="4" spans="1:2" ht="15.6" x14ac:dyDescent="0.3">
      <c r="A4" s="173" t="s">
        <v>161</v>
      </c>
      <c r="B4" s="16" t="s">
        <v>63</v>
      </c>
    </row>
    <row r="5" spans="1:2" ht="15.6" x14ac:dyDescent="0.3">
      <c r="A5" s="173" t="s">
        <v>161</v>
      </c>
      <c r="B5" s="16" t="s">
        <v>63</v>
      </c>
    </row>
    <row r="6" spans="1:2" ht="15.6" x14ac:dyDescent="0.3">
      <c r="A6" s="173" t="s">
        <v>161</v>
      </c>
      <c r="B6" s="16" t="s">
        <v>63</v>
      </c>
    </row>
    <row r="7" spans="1:2" ht="15.6" x14ac:dyDescent="0.3">
      <c r="A7" s="173" t="s">
        <v>161</v>
      </c>
      <c r="B7" s="16" t="s">
        <v>63</v>
      </c>
    </row>
    <row r="8" spans="1:2" ht="15.6" x14ac:dyDescent="0.3">
      <c r="A8" s="173" t="s">
        <v>161</v>
      </c>
      <c r="B8" s="16" t="s">
        <v>63</v>
      </c>
    </row>
    <row r="9" spans="1:2" ht="15.6" x14ac:dyDescent="0.3">
      <c r="A9" s="173" t="s">
        <v>161</v>
      </c>
      <c r="B9" s="16" t="s">
        <v>63</v>
      </c>
    </row>
    <row r="10" spans="1:2" ht="15.6" x14ac:dyDescent="0.3">
      <c r="A10" s="173" t="s">
        <v>161</v>
      </c>
      <c r="B10" s="16" t="s">
        <v>63</v>
      </c>
    </row>
    <row r="11" spans="1:2" ht="15.6" x14ac:dyDescent="0.3">
      <c r="A11" s="173" t="s">
        <v>161</v>
      </c>
      <c r="B11" s="16" t="s">
        <v>63</v>
      </c>
    </row>
    <row r="12" spans="1:2" ht="15.6" x14ac:dyDescent="0.3">
      <c r="A12" s="173" t="s">
        <v>161</v>
      </c>
      <c r="B12" s="16" t="s">
        <v>63</v>
      </c>
    </row>
    <row r="13" spans="1:2" ht="15.6" x14ac:dyDescent="0.3">
      <c r="A13" s="173" t="s">
        <v>161</v>
      </c>
      <c r="B13" s="16" t="s">
        <v>63</v>
      </c>
    </row>
    <row r="14" spans="1:2" ht="15.6" x14ac:dyDescent="0.3">
      <c r="A14" s="173" t="s">
        <v>161</v>
      </c>
      <c r="B14" s="16" t="s">
        <v>63</v>
      </c>
    </row>
    <row r="15" spans="1:2" ht="15.6" x14ac:dyDescent="0.3">
      <c r="A15" s="173" t="s">
        <v>161</v>
      </c>
      <c r="B15" s="16" t="s">
        <v>63</v>
      </c>
    </row>
    <row r="16" spans="1:2" ht="15.6" x14ac:dyDescent="0.3">
      <c r="A16" s="173" t="s">
        <v>161</v>
      </c>
      <c r="B16" s="16" t="s">
        <v>63</v>
      </c>
    </row>
    <row r="17" spans="1:2" ht="15.6" x14ac:dyDescent="0.3">
      <c r="A17" s="173" t="s">
        <v>161</v>
      </c>
      <c r="B17" s="16" t="s">
        <v>63</v>
      </c>
    </row>
    <row r="18" spans="1:2" ht="15.6" x14ac:dyDescent="0.3">
      <c r="A18" s="173" t="s">
        <v>161</v>
      </c>
      <c r="B18" s="16" t="s">
        <v>63</v>
      </c>
    </row>
    <row r="19" spans="1:2" ht="15.6" x14ac:dyDescent="0.3">
      <c r="A19" s="173" t="s">
        <v>161</v>
      </c>
      <c r="B19" s="16" t="s">
        <v>63</v>
      </c>
    </row>
    <row r="20" spans="1:2" ht="15.6" x14ac:dyDescent="0.3">
      <c r="A20" s="173" t="s">
        <v>161</v>
      </c>
      <c r="B20" s="16" t="s">
        <v>63</v>
      </c>
    </row>
    <row r="21" spans="1:2" ht="15.6" x14ac:dyDescent="0.3">
      <c r="A21" s="173" t="s">
        <v>161</v>
      </c>
      <c r="B21" s="16" t="s">
        <v>63</v>
      </c>
    </row>
    <row r="22" spans="1:2" ht="15.6" x14ac:dyDescent="0.3">
      <c r="A22" s="173" t="s">
        <v>161</v>
      </c>
      <c r="B22" s="16" t="s">
        <v>63</v>
      </c>
    </row>
    <row r="23" spans="1:2" ht="15.6" x14ac:dyDescent="0.3">
      <c r="A23" s="173" t="s">
        <v>161</v>
      </c>
      <c r="B23" s="16" t="s">
        <v>63</v>
      </c>
    </row>
    <row r="24" spans="1:2" ht="15.6" x14ac:dyDescent="0.3">
      <c r="A24" s="173" t="s">
        <v>161</v>
      </c>
      <c r="B24" s="16" t="s">
        <v>63</v>
      </c>
    </row>
    <row r="25" spans="1:2" ht="15.6" x14ac:dyDescent="0.3">
      <c r="A25" s="173" t="s">
        <v>161</v>
      </c>
      <c r="B25" s="16" t="s">
        <v>63</v>
      </c>
    </row>
    <row r="26" spans="1:2" ht="15.6" x14ac:dyDescent="0.3">
      <c r="A26" s="173" t="s">
        <v>161</v>
      </c>
      <c r="B26" s="16" t="s">
        <v>63</v>
      </c>
    </row>
    <row r="27" spans="1:2" ht="15.6" x14ac:dyDescent="0.3">
      <c r="A27" s="173" t="s">
        <v>161</v>
      </c>
      <c r="B27" s="16" t="s">
        <v>63</v>
      </c>
    </row>
    <row r="28" spans="1:2" ht="15.6" x14ac:dyDescent="0.3">
      <c r="A28" s="173" t="s">
        <v>161</v>
      </c>
      <c r="B28" s="16" t="s">
        <v>63</v>
      </c>
    </row>
    <row r="29" spans="1:2" ht="15.6" x14ac:dyDescent="0.3">
      <c r="A29" s="173" t="s">
        <v>161</v>
      </c>
      <c r="B29" s="16" t="s">
        <v>63</v>
      </c>
    </row>
    <row r="30" spans="1:2" ht="15.6" x14ac:dyDescent="0.3">
      <c r="A30" s="173" t="s">
        <v>161</v>
      </c>
      <c r="B30" s="16" t="s">
        <v>63</v>
      </c>
    </row>
    <row r="31" spans="1:2" ht="15.6" x14ac:dyDescent="0.3">
      <c r="A31" s="173" t="s">
        <v>161</v>
      </c>
      <c r="B31" s="16" t="s">
        <v>63</v>
      </c>
    </row>
    <row r="32" spans="1:2" ht="15.6" x14ac:dyDescent="0.3">
      <c r="A32" s="173" t="s">
        <v>161</v>
      </c>
      <c r="B32" s="16" t="s">
        <v>63</v>
      </c>
    </row>
    <row r="33" spans="1:2" ht="15.6" x14ac:dyDescent="0.3">
      <c r="A33" s="173" t="s">
        <v>161</v>
      </c>
      <c r="B33" s="16" t="s">
        <v>63</v>
      </c>
    </row>
    <row r="34" spans="1:2" ht="15.6" x14ac:dyDescent="0.3">
      <c r="A34" s="173" t="s">
        <v>161</v>
      </c>
      <c r="B34" s="16" t="s">
        <v>63</v>
      </c>
    </row>
    <row r="35" spans="1:2" ht="15.6" x14ac:dyDescent="0.3">
      <c r="A35" s="173" t="s">
        <v>161</v>
      </c>
      <c r="B35" s="16" t="s">
        <v>63</v>
      </c>
    </row>
    <row r="36" spans="1:2" ht="15.6" x14ac:dyDescent="0.3">
      <c r="A36" s="173" t="s">
        <v>161</v>
      </c>
      <c r="B36" s="16" t="s">
        <v>63</v>
      </c>
    </row>
    <row r="37" spans="1:2" ht="15.6" x14ac:dyDescent="0.3">
      <c r="A37" s="173" t="s">
        <v>161</v>
      </c>
      <c r="B37" s="16" t="s">
        <v>63</v>
      </c>
    </row>
    <row r="38" spans="1:2" ht="15.6" x14ac:dyDescent="0.3">
      <c r="A38" s="173" t="s">
        <v>161</v>
      </c>
      <c r="B38" s="16" t="s">
        <v>63</v>
      </c>
    </row>
    <row r="39" spans="1:2" ht="15.6" x14ac:dyDescent="0.3">
      <c r="A39" s="173" t="s">
        <v>161</v>
      </c>
      <c r="B39" s="16" t="s">
        <v>63</v>
      </c>
    </row>
    <row r="40" spans="1:2" x14ac:dyDescent="0.3">
      <c r="A40" s="173" t="s">
        <v>161</v>
      </c>
      <c r="B40" s="9" t="s">
        <v>97</v>
      </c>
    </row>
    <row r="41" spans="1:2" x14ac:dyDescent="0.3">
      <c r="A41" s="173" t="s">
        <v>161</v>
      </c>
      <c r="B41" s="9" t="s">
        <v>97</v>
      </c>
    </row>
    <row r="42" spans="1:2" ht="15.6" x14ac:dyDescent="0.3">
      <c r="A42" s="173" t="s">
        <v>161</v>
      </c>
      <c r="B42" s="16" t="s">
        <v>66</v>
      </c>
    </row>
    <row r="43" spans="1:2" ht="15.6" x14ac:dyDescent="0.3">
      <c r="A43" s="173" t="s">
        <v>161</v>
      </c>
      <c r="B43" s="16" t="s">
        <v>66</v>
      </c>
    </row>
    <row r="44" spans="1:2" ht="15.6" x14ac:dyDescent="0.3">
      <c r="A44" s="173" t="s">
        <v>161</v>
      </c>
      <c r="B44" s="16" t="s">
        <v>66</v>
      </c>
    </row>
    <row r="45" spans="1:2" ht="15.6" x14ac:dyDescent="0.3">
      <c r="A45" s="173" t="s">
        <v>161</v>
      </c>
      <c r="B45" s="16" t="s">
        <v>66</v>
      </c>
    </row>
    <row r="46" spans="1:2" ht="15.6" x14ac:dyDescent="0.3">
      <c r="A46" s="173" t="s">
        <v>161</v>
      </c>
      <c r="B46" s="16" t="s">
        <v>66</v>
      </c>
    </row>
    <row r="47" spans="1:2" ht="15.6" x14ac:dyDescent="0.3">
      <c r="A47" s="173" t="s">
        <v>161</v>
      </c>
      <c r="B47" s="16" t="s">
        <v>66</v>
      </c>
    </row>
    <row r="48" spans="1:2" ht="15.6" x14ac:dyDescent="0.3">
      <c r="A48" s="173" t="s">
        <v>161</v>
      </c>
      <c r="B48" s="16" t="s">
        <v>66</v>
      </c>
    </row>
    <row r="49" spans="1:2" ht="15.6" x14ac:dyDescent="0.3">
      <c r="A49" s="173" t="s">
        <v>161</v>
      </c>
      <c r="B49" s="16" t="s">
        <v>66</v>
      </c>
    </row>
    <row r="50" spans="1:2" ht="15.6" x14ac:dyDescent="0.3">
      <c r="A50" s="173" t="s">
        <v>161</v>
      </c>
      <c r="B50" s="16" t="s">
        <v>66</v>
      </c>
    </row>
    <row r="51" spans="1:2" ht="15.6" x14ac:dyDescent="0.3">
      <c r="A51" s="173" t="s">
        <v>161</v>
      </c>
      <c r="B51" s="16" t="s">
        <v>66</v>
      </c>
    </row>
    <row r="52" spans="1:2" ht="15.6" x14ac:dyDescent="0.3">
      <c r="A52" s="173" t="s">
        <v>161</v>
      </c>
      <c r="B52" s="16" t="s">
        <v>66</v>
      </c>
    </row>
    <row r="53" spans="1:2" ht="15.6" x14ac:dyDescent="0.3">
      <c r="A53" s="173" t="s">
        <v>161</v>
      </c>
      <c r="B53" s="16" t="s">
        <v>66</v>
      </c>
    </row>
    <row r="54" spans="1:2" ht="15.6" x14ac:dyDescent="0.3">
      <c r="A54" s="173" t="s">
        <v>161</v>
      </c>
      <c r="B54" s="16" t="s">
        <v>66</v>
      </c>
    </row>
    <row r="55" spans="1:2" ht="15.6" x14ac:dyDescent="0.3">
      <c r="A55" s="173" t="s">
        <v>161</v>
      </c>
      <c r="B55" s="16" t="s">
        <v>66</v>
      </c>
    </row>
    <row r="56" spans="1:2" ht="15.6" x14ac:dyDescent="0.3">
      <c r="A56" s="173" t="s">
        <v>161</v>
      </c>
      <c r="B56" s="16" t="s">
        <v>66</v>
      </c>
    </row>
    <row r="57" spans="1:2" ht="15.6" x14ac:dyDescent="0.3">
      <c r="A57" s="173" t="s">
        <v>161</v>
      </c>
      <c r="B57" s="16" t="s">
        <v>66</v>
      </c>
    </row>
    <row r="58" spans="1:2" x14ac:dyDescent="0.3">
      <c r="A58" s="173" t="s">
        <v>161</v>
      </c>
      <c r="B58" s="5" t="s">
        <v>99</v>
      </c>
    </row>
    <row r="59" spans="1:2" x14ac:dyDescent="0.3">
      <c r="A59" s="173" t="s">
        <v>161</v>
      </c>
      <c r="B59" s="9" t="s">
        <v>98</v>
      </c>
    </row>
    <row r="60" spans="1:2" x14ac:dyDescent="0.3">
      <c r="A60" s="173" t="s">
        <v>161</v>
      </c>
      <c r="B60" s="9" t="s">
        <v>98</v>
      </c>
    </row>
    <row r="61" spans="1:2" x14ac:dyDescent="0.3">
      <c r="A61" s="173" t="s">
        <v>161</v>
      </c>
      <c r="B61" s="9" t="s">
        <v>98</v>
      </c>
    </row>
    <row r="62" spans="1:2" x14ac:dyDescent="0.3">
      <c r="A62" s="173" t="s">
        <v>161</v>
      </c>
      <c r="B62" s="9" t="s">
        <v>98</v>
      </c>
    </row>
    <row r="63" spans="1:2" x14ac:dyDescent="0.3">
      <c r="A63" s="173" t="s">
        <v>161</v>
      </c>
      <c r="B63" s="9" t="s">
        <v>98</v>
      </c>
    </row>
    <row r="64" spans="1:2" x14ac:dyDescent="0.3">
      <c r="A64" s="173" t="s">
        <v>161</v>
      </c>
      <c r="B64" s="9" t="s">
        <v>98</v>
      </c>
    </row>
    <row r="65" spans="1:2" x14ac:dyDescent="0.3">
      <c r="A65" s="173" t="s">
        <v>161</v>
      </c>
      <c r="B65" s="9" t="s">
        <v>98</v>
      </c>
    </row>
    <row r="66" spans="1:2" x14ac:dyDescent="0.3">
      <c r="A66" s="173" t="s">
        <v>161</v>
      </c>
      <c r="B66" s="9" t="s">
        <v>98</v>
      </c>
    </row>
    <row r="67" spans="1:2" x14ac:dyDescent="0.3">
      <c r="A67" s="173" t="s">
        <v>161</v>
      </c>
      <c r="B67" s="9" t="s">
        <v>98</v>
      </c>
    </row>
    <row r="68" spans="1:2" x14ac:dyDescent="0.3">
      <c r="A68" s="173" t="s">
        <v>161</v>
      </c>
      <c r="B68" s="9" t="s">
        <v>98</v>
      </c>
    </row>
    <row r="69" spans="1:2" x14ac:dyDescent="0.3">
      <c r="A69" s="173" t="s">
        <v>161</v>
      </c>
      <c r="B69" s="9" t="s">
        <v>98</v>
      </c>
    </row>
    <row r="70" spans="1:2" x14ac:dyDescent="0.3">
      <c r="A70" s="173" t="s">
        <v>161</v>
      </c>
      <c r="B70" s="9" t="s">
        <v>98</v>
      </c>
    </row>
    <row r="71" spans="1:2" x14ac:dyDescent="0.3">
      <c r="A71" s="173" t="s">
        <v>161</v>
      </c>
      <c r="B71" s="9" t="s">
        <v>98</v>
      </c>
    </row>
    <row r="72" spans="1:2" x14ac:dyDescent="0.3">
      <c r="A72" s="173" t="s">
        <v>161</v>
      </c>
      <c r="B72" s="9" t="s">
        <v>98</v>
      </c>
    </row>
    <row r="73" spans="1:2" x14ac:dyDescent="0.3">
      <c r="A73" s="173" t="s">
        <v>161</v>
      </c>
      <c r="B73" s="9" t="s">
        <v>98</v>
      </c>
    </row>
    <row r="74" spans="1:2" x14ac:dyDescent="0.3">
      <c r="A74" s="173" t="s">
        <v>161</v>
      </c>
      <c r="B74" s="9" t="s">
        <v>98</v>
      </c>
    </row>
    <row r="75" spans="1:2" x14ac:dyDescent="0.3">
      <c r="A75" s="173" t="s">
        <v>161</v>
      </c>
      <c r="B75" s="9" t="s">
        <v>98</v>
      </c>
    </row>
    <row r="76" spans="1:2" x14ac:dyDescent="0.3">
      <c r="A76" s="173" t="s">
        <v>161</v>
      </c>
      <c r="B76" s="9" t="s">
        <v>98</v>
      </c>
    </row>
    <row r="77" spans="1:2" x14ac:dyDescent="0.3">
      <c r="A77" s="173" t="s">
        <v>161</v>
      </c>
      <c r="B77" s="9" t="s">
        <v>98</v>
      </c>
    </row>
    <row r="78" spans="1:2" x14ac:dyDescent="0.3">
      <c r="A78" s="173" t="s">
        <v>161</v>
      </c>
      <c r="B78" s="9" t="s">
        <v>98</v>
      </c>
    </row>
    <row r="79" spans="1:2" x14ac:dyDescent="0.3">
      <c r="A79" s="173" t="s">
        <v>161</v>
      </c>
      <c r="B79" s="9" t="s">
        <v>98</v>
      </c>
    </row>
    <row r="80" spans="1:2" x14ac:dyDescent="0.3">
      <c r="A80" s="173" t="s">
        <v>161</v>
      </c>
      <c r="B80" s="9" t="s">
        <v>98</v>
      </c>
    </row>
    <row r="81" spans="1:2" x14ac:dyDescent="0.3">
      <c r="A81" s="173" t="s">
        <v>161</v>
      </c>
      <c r="B81" s="9" t="s">
        <v>98</v>
      </c>
    </row>
    <row r="82" spans="1:2" x14ac:dyDescent="0.3">
      <c r="A82" s="173" t="s">
        <v>161</v>
      </c>
      <c r="B82" s="9" t="s">
        <v>98</v>
      </c>
    </row>
    <row r="83" spans="1:2" x14ac:dyDescent="0.3">
      <c r="A83" s="173" t="s">
        <v>161</v>
      </c>
      <c r="B83" s="9" t="s">
        <v>98</v>
      </c>
    </row>
    <row r="84" spans="1:2" x14ac:dyDescent="0.3">
      <c r="A84" s="173" t="s">
        <v>161</v>
      </c>
      <c r="B84" s="9" t="s">
        <v>98</v>
      </c>
    </row>
    <row r="85" spans="1:2" x14ac:dyDescent="0.3">
      <c r="A85" s="173" t="s">
        <v>161</v>
      </c>
      <c r="B85" s="9" t="s">
        <v>98</v>
      </c>
    </row>
    <row r="86" spans="1:2" x14ac:dyDescent="0.3">
      <c r="A86" s="173" t="s">
        <v>161</v>
      </c>
      <c r="B86" s="9" t="s">
        <v>98</v>
      </c>
    </row>
    <row r="87" spans="1:2" x14ac:dyDescent="0.3">
      <c r="A87" s="173" t="s">
        <v>161</v>
      </c>
      <c r="B87" s="9" t="s">
        <v>98</v>
      </c>
    </row>
    <row r="88" spans="1:2" x14ac:dyDescent="0.3">
      <c r="A88" s="173" t="s">
        <v>161</v>
      </c>
      <c r="B88" s="9" t="s">
        <v>98</v>
      </c>
    </row>
    <row r="89" spans="1:2" x14ac:dyDescent="0.3">
      <c r="A89" s="173" t="s">
        <v>161</v>
      </c>
      <c r="B89" s="9" t="s">
        <v>98</v>
      </c>
    </row>
    <row r="90" spans="1:2" x14ac:dyDescent="0.3">
      <c r="A90" s="173" t="s">
        <v>161</v>
      </c>
      <c r="B90" s="9" t="s">
        <v>98</v>
      </c>
    </row>
    <row r="91" spans="1:2" x14ac:dyDescent="0.3">
      <c r="A91" s="173" t="s">
        <v>161</v>
      </c>
      <c r="B91" s="9" t="s">
        <v>98</v>
      </c>
    </row>
    <row r="92" spans="1:2" x14ac:dyDescent="0.3">
      <c r="A92" s="173" t="s">
        <v>161</v>
      </c>
      <c r="B92" s="9" t="s">
        <v>98</v>
      </c>
    </row>
    <row r="93" spans="1:2" x14ac:dyDescent="0.3">
      <c r="A93" s="173" t="s">
        <v>161</v>
      </c>
      <c r="B93" s="9" t="s">
        <v>98</v>
      </c>
    </row>
    <row r="94" spans="1:2" x14ac:dyDescent="0.3">
      <c r="A94" s="173" t="s">
        <v>161</v>
      </c>
      <c r="B94" s="9" t="s">
        <v>98</v>
      </c>
    </row>
    <row r="95" spans="1:2" x14ac:dyDescent="0.3">
      <c r="A95" s="173" t="s">
        <v>161</v>
      </c>
      <c r="B95" s="9" t="s">
        <v>98</v>
      </c>
    </row>
    <row r="96" spans="1:2" x14ac:dyDescent="0.3">
      <c r="A96" s="173" t="s">
        <v>161</v>
      </c>
      <c r="B96" s="9" t="s">
        <v>98</v>
      </c>
    </row>
    <row r="97" spans="1:2" x14ac:dyDescent="0.3">
      <c r="A97" s="173" t="s">
        <v>161</v>
      </c>
      <c r="B97" s="9" t="s">
        <v>98</v>
      </c>
    </row>
    <row r="98" spans="1:2" x14ac:dyDescent="0.3">
      <c r="A98" s="173" t="s">
        <v>161</v>
      </c>
      <c r="B98" s="9" t="s">
        <v>98</v>
      </c>
    </row>
    <row r="99" spans="1:2" x14ac:dyDescent="0.3">
      <c r="A99" s="173" t="s">
        <v>161</v>
      </c>
      <c r="B99" s="9" t="s">
        <v>98</v>
      </c>
    </row>
    <row r="100" spans="1:2" x14ac:dyDescent="0.3">
      <c r="A100" s="173" t="s">
        <v>161</v>
      </c>
      <c r="B100" s="9" t="s">
        <v>98</v>
      </c>
    </row>
    <row r="101" spans="1:2" x14ac:dyDescent="0.3">
      <c r="A101" s="173" t="s">
        <v>161</v>
      </c>
      <c r="B101" s="9" t="s">
        <v>98</v>
      </c>
    </row>
    <row r="102" spans="1:2" x14ac:dyDescent="0.3">
      <c r="A102" s="173" t="s">
        <v>161</v>
      </c>
      <c r="B102" s="9" t="s">
        <v>98</v>
      </c>
    </row>
    <row r="103" spans="1:2" x14ac:dyDescent="0.3">
      <c r="A103" s="173" t="s">
        <v>161</v>
      </c>
      <c r="B103" s="9" t="s">
        <v>98</v>
      </c>
    </row>
    <row r="104" spans="1:2" x14ac:dyDescent="0.3">
      <c r="A104" s="173" t="s">
        <v>161</v>
      </c>
      <c r="B104" s="9" t="s">
        <v>98</v>
      </c>
    </row>
    <row r="105" spans="1:2" x14ac:dyDescent="0.3">
      <c r="A105" s="173" t="s">
        <v>161</v>
      </c>
      <c r="B105" s="9" t="s">
        <v>98</v>
      </c>
    </row>
    <row r="106" spans="1:2" x14ac:dyDescent="0.3">
      <c r="A106" s="173" t="s">
        <v>161</v>
      </c>
      <c r="B106" s="9" t="s">
        <v>98</v>
      </c>
    </row>
    <row r="107" spans="1:2" x14ac:dyDescent="0.3">
      <c r="A107" s="173" t="s">
        <v>161</v>
      </c>
      <c r="B107" s="9" t="s">
        <v>98</v>
      </c>
    </row>
    <row r="108" spans="1:2" x14ac:dyDescent="0.3">
      <c r="A108" s="173" t="s">
        <v>161</v>
      </c>
      <c r="B108" s="9" t="s">
        <v>98</v>
      </c>
    </row>
    <row r="109" spans="1:2" x14ac:dyDescent="0.3">
      <c r="A109" s="173" t="s">
        <v>161</v>
      </c>
      <c r="B109" s="9" t="s">
        <v>98</v>
      </c>
    </row>
    <row r="110" spans="1:2" x14ac:dyDescent="0.3">
      <c r="A110" s="173" t="s">
        <v>161</v>
      </c>
      <c r="B110" s="9" t="s">
        <v>98</v>
      </c>
    </row>
    <row r="111" spans="1:2" x14ac:dyDescent="0.3">
      <c r="A111" s="173" t="s">
        <v>161</v>
      </c>
      <c r="B111" s="9" t="s">
        <v>98</v>
      </c>
    </row>
    <row r="112" spans="1:2" x14ac:dyDescent="0.3">
      <c r="A112" s="173" t="s">
        <v>161</v>
      </c>
      <c r="B112" s="9" t="s">
        <v>98</v>
      </c>
    </row>
    <row r="113" spans="1:2" x14ac:dyDescent="0.3">
      <c r="A113" s="173" t="s">
        <v>161</v>
      </c>
      <c r="B113" s="9" t="s">
        <v>98</v>
      </c>
    </row>
    <row r="114" spans="1:2" x14ac:dyDescent="0.3">
      <c r="A114" s="173" t="s">
        <v>162</v>
      </c>
      <c r="B114" s="9" t="s">
        <v>100</v>
      </c>
    </row>
    <row r="115" spans="1:2" x14ac:dyDescent="0.3">
      <c r="A115" s="173" t="s">
        <v>162</v>
      </c>
      <c r="B115" s="9" t="s">
        <v>100</v>
      </c>
    </row>
    <row r="116" spans="1:2" x14ac:dyDescent="0.3">
      <c r="A116" s="173" t="s">
        <v>162</v>
      </c>
      <c r="B116" s="9" t="s">
        <v>100</v>
      </c>
    </row>
    <row r="117" spans="1:2" x14ac:dyDescent="0.3">
      <c r="A117" s="173" t="s">
        <v>162</v>
      </c>
      <c r="B117" s="9" t="s">
        <v>100</v>
      </c>
    </row>
    <row r="118" spans="1:2" x14ac:dyDescent="0.3">
      <c r="A118" s="173" t="s">
        <v>162</v>
      </c>
      <c r="B118" s="9" t="s">
        <v>100</v>
      </c>
    </row>
    <row r="119" spans="1:2" x14ac:dyDescent="0.3">
      <c r="A119" s="173" t="s">
        <v>162</v>
      </c>
      <c r="B119" s="9" t="s">
        <v>100</v>
      </c>
    </row>
    <row r="120" spans="1:2" x14ac:dyDescent="0.3">
      <c r="A120" s="173" t="s">
        <v>162</v>
      </c>
      <c r="B120" s="9" t="s">
        <v>100</v>
      </c>
    </row>
    <row r="121" spans="1:2" x14ac:dyDescent="0.3">
      <c r="A121" s="173" t="s">
        <v>162</v>
      </c>
      <c r="B121" s="9" t="s">
        <v>100</v>
      </c>
    </row>
    <row r="122" spans="1:2" x14ac:dyDescent="0.3">
      <c r="A122" s="173" t="s">
        <v>162</v>
      </c>
      <c r="B122" s="9" t="s">
        <v>100</v>
      </c>
    </row>
    <row r="123" spans="1:2" x14ac:dyDescent="0.3">
      <c r="A123" s="173" t="s">
        <v>162</v>
      </c>
      <c r="B123" s="9" t="s">
        <v>100</v>
      </c>
    </row>
    <row r="124" spans="1:2" x14ac:dyDescent="0.3">
      <c r="A124" s="173" t="s">
        <v>162</v>
      </c>
      <c r="B124" s="9" t="s">
        <v>100</v>
      </c>
    </row>
    <row r="125" spans="1:2" x14ac:dyDescent="0.3">
      <c r="A125" s="173" t="s">
        <v>162</v>
      </c>
      <c r="B125" s="9" t="s">
        <v>100</v>
      </c>
    </row>
    <row r="126" spans="1:2" x14ac:dyDescent="0.3">
      <c r="A126" s="173" t="s">
        <v>162</v>
      </c>
      <c r="B126" s="9" t="s">
        <v>100</v>
      </c>
    </row>
    <row r="127" spans="1:2" x14ac:dyDescent="0.3">
      <c r="A127" s="173" t="s">
        <v>162</v>
      </c>
      <c r="B127" s="9" t="s">
        <v>100</v>
      </c>
    </row>
    <row r="128" spans="1:2" x14ac:dyDescent="0.3">
      <c r="A128" s="173" t="s">
        <v>162</v>
      </c>
      <c r="B128" s="9" t="s">
        <v>100</v>
      </c>
    </row>
    <row r="129" spans="1:2" x14ac:dyDescent="0.3">
      <c r="A129" s="173" t="s">
        <v>162</v>
      </c>
      <c r="B129" s="9" t="s">
        <v>100</v>
      </c>
    </row>
    <row r="130" spans="1:2" x14ac:dyDescent="0.3">
      <c r="A130" s="173" t="s">
        <v>162</v>
      </c>
      <c r="B130" s="9" t="s">
        <v>100</v>
      </c>
    </row>
    <row r="131" spans="1:2" x14ac:dyDescent="0.3">
      <c r="A131" s="173" t="s">
        <v>162</v>
      </c>
      <c r="B131" s="9" t="s">
        <v>100</v>
      </c>
    </row>
    <row r="132" spans="1:2" x14ac:dyDescent="0.3">
      <c r="A132" s="173" t="s">
        <v>162</v>
      </c>
      <c r="B132" s="9" t="s">
        <v>100</v>
      </c>
    </row>
    <row r="133" spans="1:2" x14ac:dyDescent="0.3">
      <c r="A133" s="173" t="s">
        <v>162</v>
      </c>
      <c r="B133" s="9" t="s">
        <v>100</v>
      </c>
    </row>
    <row r="134" spans="1:2" x14ac:dyDescent="0.3">
      <c r="A134" s="173" t="s">
        <v>162</v>
      </c>
      <c r="B134" s="9" t="s">
        <v>100</v>
      </c>
    </row>
    <row r="135" spans="1:2" x14ac:dyDescent="0.3">
      <c r="A135" s="173" t="s">
        <v>162</v>
      </c>
      <c r="B135" s="9" t="s">
        <v>100</v>
      </c>
    </row>
    <row r="136" spans="1:2" x14ac:dyDescent="0.3">
      <c r="A136" s="173" t="s">
        <v>162</v>
      </c>
      <c r="B136" s="9" t="s">
        <v>100</v>
      </c>
    </row>
    <row r="137" spans="1:2" x14ac:dyDescent="0.3">
      <c r="A137" s="173" t="s">
        <v>162</v>
      </c>
      <c r="B137" s="9" t="s">
        <v>100</v>
      </c>
    </row>
    <row r="138" spans="1:2" x14ac:dyDescent="0.3">
      <c r="A138" s="173" t="s">
        <v>162</v>
      </c>
      <c r="B138" s="9" t="s">
        <v>100</v>
      </c>
    </row>
    <row r="139" spans="1:2" x14ac:dyDescent="0.3">
      <c r="A139" s="173" t="s">
        <v>162</v>
      </c>
      <c r="B139" s="9" t="s">
        <v>100</v>
      </c>
    </row>
    <row r="140" spans="1:2" x14ac:dyDescent="0.3">
      <c r="A140" s="173" t="s">
        <v>162</v>
      </c>
      <c r="B140" s="9" t="s">
        <v>100</v>
      </c>
    </row>
    <row r="141" spans="1:2" x14ac:dyDescent="0.3">
      <c r="A141" s="173" t="s">
        <v>162</v>
      </c>
      <c r="B141" s="9" t="s">
        <v>100</v>
      </c>
    </row>
    <row r="142" spans="1:2" x14ac:dyDescent="0.3">
      <c r="A142" s="173" t="s">
        <v>162</v>
      </c>
      <c r="B142" s="9" t="s">
        <v>100</v>
      </c>
    </row>
    <row r="143" spans="1:2" x14ac:dyDescent="0.3">
      <c r="A143" s="173" t="s">
        <v>162</v>
      </c>
      <c r="B143" s="9" t="s">
        <v>100</v>
      </c>
    </row>
    <row r="144" spans="1:2" x14ac:dyDescent="0.3">
      <c r="A144" s="173" t="s">
        <v>162</v>
      </c>
      <c r="B144" s="9" t="s">
        <v>100</v>
      </c>
    </row>
    <row r="145" spans="1:2" x14ac:dyDescent="0.3">
      <c r="A145" s="173" t="s">
        <v>162</v>
      </c>
      <c r="B145" s="9" t="s">
        <v>100</v>
      </c>
    </row>
    <row r="146" spans="1:2" x14ac:dyDescent="0.3">
      <c r="A146" s="173" t="s">
        <v>162</v>
      </c>
      <c r="B146" s="9" t="s">
        <v>100</v>
      </c>
    </row>
    <row r="147" spans="1:2" x14ac:dyDescent="0.3">
      <c r="A147" s="173" t="s">
        <v>162</v>
      </c>
      <c r="B147" s="9" t="s">
        <v>100</v>
      </c>
    </row>
    <row r="148" spans="1:2" x14ac:dyDescent="0.3">
      <c r="A148" s="173" t="s">
        <v>162</v>
      </c>
      <c r="B148" s="9" t="s">
        <v>100</v>
      </c>
    </row>
    <row r="149" spans="1:2" x14ac:dyDescent="0.3">
      <c r="A149" s="173" t="s">
        <v>162</v>
      </c>
      <c r="B149" s="9" t="s">
        <v>100</v>
      </c>
    </row>
    <row r="150" spans="1:2" x14ac:dyDescent="0.3">
      <c r="A150" s="173" t="s">
        <v>162</v>
      </c>
      <c r="B150" s="9" t="s">
        <v>100</v>
      </c>
    </row>
    <row r="151" spans="1:2" x14ac:dyDescent="0.3">
      <c r="A151" s="173" t="s">
        <v>162</v>
      </c>
      <c r="B151" s="9" t="s">
        <v>100</v>
      </c>
    </row>
    <row r="152" spans="1:2" x14ac:dyDescent="0.3">
      <c r="A152" s="173" t="s">
        <v>162</v>
      </c>
      <c r="B152" s="9" t="s">
        <v>100</v>
      </c>
    </row>
    <row r="153" spans="1:2" x14ac:dyDescent="0.3">
      <c r="A153" s="173" t="s">
        <v>162</v>
      </c>
      <c r="B153" s="9" t="s">
        <v>100</v>
      </c>
    </row>
    <row r="154" spans="1:2" x14ac:dyDescent="0.3">
      <c r="A154" s="173" t="s">
        <v>162</v>
      </c>
      <c r="B154" s="9" t="s">
        <v>100</v>
      </c>
    </row>
    <row r="155" spans="1:2" x14ac:dyDescent="0.3">
      <c r="A155" s="173" t="s">
        <v>162</v>
      </c>
      <c r="B155" s="9" t="s">
        <v>100</v>
      </c>
    </row>
    <row r="156" spans="1:2" x14ac:dyDescent="0.3">
      <c r="A156" s="173" t="s">
        <v>162</v>
      </c>
      <c r="B156" s="9" t="s">
        <v>100</v>
      </c>
    </row>
    <row r="157" spans="1:2" x14ac:dyDescent="0.3">
      <c r="A157" s="173" t="s">
        <v>162</v>
      </c>
      <c r="B157" s="9" t="s">
        <v>100</v>
      </c>
    </row>
    <row r="158" spans="1:2" x14ac:dyDescent="0.3">
      <c r="A158" s="173" t="s">
        <v>162</v>
      </c>
      <c r="B158" s="9" t="s">
        <v>100</v>
      </c>
    </row>
    <row r="159" spans="1:2" x14ac:dyDescent="0.3">
      <c r="A159" s="173" t="s">
        <v>162</v>
      </c>
      <c r="B159" s="9" t="s">
        <v>100</v>
      </c>
    </row>
    <row r="160" spans="1:2" x14ac:dyDescent="0.3">
      <c r="A160" s="173" t="s">
        <v>162</v>
      </c>
      <c r="B160" s="9" t="s">
        <v>100</v>
      </c>
    </row>
    <row r="161" spans="1:2" x14ac:dyDescent="0.3">
      <c r="A161" s="173" t="s">
        <v>162</v>
      </c>
      <c r="B161" s="9" t="s">
        <v>100</v>
      </c>
    </row>
    <row r="162" spans="1:2" x14ac:dyDescent="0.3">
      <c r="A162" s="173" t="s">
        <v>162</v>
      </c>
      <c r="B162" s="9" t="s">
        <v>100</v>
      </c>
    </row>
    <row r="163" spans="1:2" x14ac:dyDescent="0.3">
      <c r="A163" s="173" t="s">
        <v>162</v>
      </c>
      <c r="B163" s="9" t="s">
        <v>100</v>
      </c>
    </row>
    <row r="164" spans="1:2" x14ac:dyDescent="0.3">
      <c r="A164" s="173" t="s">
        <v>162</v>
      </c>
      <c r="B164" s="9" t="s">
        <v>100</v>
      </c>
    </row>
    <row r="165" spans="1:2" x14ac:dyDescent="0.3">
      <c r="A165" s="173" t="s">
        <v>162</v>
      </c>
      <c r="B165" s="9" t="s">
        <v>100</v>
      </c>
    </row>
    <row r="166" spans="1:2" x14ac:dyDescent="0.3">
      <c r="A166" s="173" t="s">
        <v>162</v>
      </c>
      <c r="B166" s="9" t="s">
        <v>100</v>
      </c>
    </row>
    <row r="167" spans="1:2" x14ac:dyDescent="0.3">
      <c r="A167" s="173" t="s">
        <v>162</v>
      </c>
      <c r="B167" s="9" t="s">
        <v>100</v>
      </c>
    </row>
    <row r="168" spans="1:2" x14ac:dyDescent="0.3">
      <c r="A168" s="173" t="s">
        <v>162</v>
      </c>
      <c r="B168" s="9" t="s">
        <v>100</v>
      </c>
    </row>
    <row r="169" spans="1:2" x14ac:dyDescent="0.3">
      <c r="A169" s="173" t="s">
        <v>162</v>
      </c>
      <c r="B169" s="9" t="s">
        <v>100</v>
      </c>
    </row>
    <row r="170" spans="1:2" x14ac:dyDescent="0.3">
      <c r="A170" s="173" t="s">
        <v>162</v>
      </c>
      <c r="B170" s="9" t="s">
        <v>100</v>
      </c>
    </row>
    <row r="171" spans="1:2" x14ac:dyDescent="0.3">
      <c r="A171" s="173" t="s">
        <v>162</v>
      </c>
      <c r="B171" s="9" t="s">
        <v>100</v>
      </c>
    </row>
    <row r="172" spans="1:2" x14ac:dyDescent="0.3">
      <c r="A172" s="173" t="s">
        <v>162</v>
      </c>
      <c r="B172" s="9" t="s">
        <v>100</v>
      </c>
    </row>
    <row r="173" spans="1:2" x14ac:dyDescent="0.3">
      <c r="A173" s="173" t="s">
        <v>162</v>
      </c>
      <c r="B173" s="9" t="s">
        <v>100</v>
      </c>
    </row>
    <row r="174" spans="1:2" x14ac:dyDescent="0.3">
      <c r="A174" s="173" t="s">
        <v>162</v>
      </c>
      <c r="B174" s="9" t="s">
        <v>100</v>
      </c>
    </row>
    <row r="175" spans="1:2" x14ac:dyDescent="0.3">
      <c r="A175" s="173" t="s">
        <v>162</v>
      </c>
      <c r="B175" s="9" t="s">
        <v>100</v>
      </c>
    </row>
    <row r="176" spans="1:2" x14ac:dyDescent="0.3">
      <c r="A176" s="173" t="s">
        <v>162</v>
      </c>
      <c r="B176" s="9" t="s">
        <v>100</v>
      </c>
    </row>
    <row r="177" spans="1:2" x14ac:dyDescent="0.3">
      <c r="A177" s="173" t="s">
        <v>162</v>
      </c>
      <c r="B177" s="9" t="s">
        <v>100</v>
      </c>
    </row>
    <row r="178" spans="1:2" ht="15.6" x14ac:dyDescent="0.3">
      <c r="A178" s="173" t="s">
        <v>162</v>
      </c>
      <c r="B178" s="16" t="s">
        <v>63</v>
      </c>
    </row>
    <row r="179" spans="1:2" ht="15.6" x14ac:dyDescent="0.3">
      <c r="A179" s="173" t="s">
        <v>162</v>
      </c>
      <c r="B179" s="16" t="s">
        <v>63</v>
      </c>
    </row>
    <row r="180" spans="1:2" ht="15.6" x14ac:dyDescent="0.3">
      <c r="A180" s="173" t="s">
        <v>162</v>
      </c>
      <c r="B180" s="16" t="s">
        <v>64</v>
      </c>
    </row>
    <row r="181" spans="1:2" ht="15.6" x14ac:dyDescent="0.3">
      <c r="A181" s="173" t="s">
        <v>162</v>
      </c>
      <c r="B181" s="16" t="s">
        <v>64</v>
      </c>
    </row>
    <row r="182" spans="1:2" ht="15.6" x14ac:dyDescent="0.3">
      <c r="A182" s="173" t="s">
        <v>162</v>
      </c>
      <c r="B182" s="16" t="s">
        <v>64</v>
      </c>
    </row>
    <row r="183" spans="1:2" ht="15.6" x14ac:dyDescent="0.3">
      <c r="A183" s="173" t="s">
        <v>162</v>
      </c>
      <c r="B183" s="16" t="s">
        <v>66</v>
      </c>
    </row>
    <row r="184" spans="1:2" ht="15.6" x14ac:dyDescent="0.3">
      <c r="A184" s="173" t="s">
        <v>162</v>
      </c>
      <c r="B184" s="16" t="s">
        <v>66</v>
      </c>
    </row>
    <row r="185" spans="1:2" ht="15.6" x14ac:dyDescent="0.3">
      <c r="A185" s="173" t="s">
        <v>162</v>
      </c>
      <c r="B185" s="16" t="s">
        <v>66</v>
      </c>
    </row>
    <row r="186" spans="1:2" ht="15.6" x14ac:dyDescent="0.3">
      <c r="A186" s="173" t="s">
        <v>162</v>
      </c>
      <c r="B186" s="16" t="s">
        <v>66</v>
      </c>
    </row>
    <row r="187" spans="1:2" ht="15.6" x14ac:dyDescent="0.3">
      <c r="A187" s="173" t="s">
        <v>162</v>
      </c>
      <c r="B187" s="16" t="s">
        <v>66</v>
      </c>
    </row>
    <row r="188" spans="1:2" ht="15.6" x14ac:dyDescent="0.3">
      <c r="A188" s="173" t="s">
        <v>162</v>
      </c>
      <c r="B188" s="16" t="s">
        <v>66</v>
      </c>
    </row>
    <row r="189" spans="1:2" ht="15.6" x14ac:dyDescent="0.3">
      <c r="A189" s="173" t="s">
        <v>162</v>
      </c>
      <c r="B189" s="16" t="s">
        <v>66</v>
      </c>
    </row>
    <row r="190" spans="1:2" ht="15.6" x14ac:dyDescent="0.3">
      <c r="A190" s="173" t="s">
        <v>162</v>
      </c>
      <c r="B190" s="16" t="s">
        <v>66</v>
      </c>
    </row>
    <row r="191" spans="1:2" ht="15.6" x14ac:dyDescent="0.3">
      <c r="A191" s="173" t="s">
        <v>162</v>
      </c>
      <c r="B191" s="16" t="s">
        <v>66</v>
      </c>
    </row>
    <row r="192" spans="1:2" ht="15.6" x14ac:dyDescent="0.3">
      <c r="A192" s="173" t="s">
        <v>162</v>
      </c>
      <c r="B192" s="16" t="s">
        <v>67</v>
      </c>
    </row>
    <row r="193" spans="1:2" ht="15.6" x14ac:dyDescent="0.3">
      <c r="A193" s="173" t="s">
        <v>162</v>
      </c>
      <c r="B193" s="16" t="s">
        <v>67</v>
      </c>
    </row>
    <row r="194" spans="1:2" ht="15.6" x14ac:dyDescent="0.3">
      <c r="A194" s="173" t="s">
        <v>162</v>
      </c>
      <c r="B194" s="16" t="s">
        <v>67</v>
      </c>
    </row>
    <row r="195" spans="1:2" x14ac:dyDescent="0.3">
      <c r="A195" s="173" t="s">
        <v>162</v>
      </c>
      <c r="B195" s="9" t="s">
        <v>98</v>
      </c>
    </row>
    <row r="196" spans="1:2" x14ac:dyDescent="0.3">
      <c r="A196" s="173" t="s">
        <v>162</v>
      </c>
      <c r="B196" s="9" t="s">
        <v>98</v>
      </c>
    </row>
    <row r="197" spans="1:2" x14ac:dyDescent="0.3">
      <c r="A197" s="173" t="s">
        <v>162</v>
      </c>
      <c r="B197" s="9" t="s">
        <v>98</v>
      </c>
    </row>
    <row r="198" spans="1:2" x14ac:dyDescent="0.3">
      <c r="A198" s="173" t="s">
        <v>162</v>
      </c>
      <c r="B198" s="9" t="s">
        <v>98</v>
      </c>
    </row>
    <row r="199" spans="1:2" x14ac:dyDescent="0.3">
      <c r="A199" s="173" t="s">
        <v>162</v>
      </c>
      <c r="B199" s="9" t="s">
        <v>98</v>
      </c>
    </row>
    <row r="200" spans="1:2" x14ac:dyDescent="0.3">
      <c r="A200" s="173" t="s">
        <v>163</v>
      </c>
      <c r="B200" s="9" t="s">
        <v>100</v>
      </c>
    </row>
    <row r="201" spans="1:2" x14ac:dyDescent="0.3">
      <c r="A201" s="173" t="s">
        <v>163</v>
      </c>
      <c r="B201" s="9" t="s">
        <v>100</v>
      </c>
    </row>
    <row r="202" spans="1:2" x14ac:dyDescent="0.3">
      <c r="A202" s="173" t="s">
        <v>163</v>
      </c>
      <c r="B202" s="9" t="s">
        <v>100</v>
      </c>
    </row>
    <row r="203" spans="1:2" x14ac:dyDescent="0.3">
      <c r="A203" s="173" t="s">
        <v>163</v>
      </c>
      <c r="B203" s="9" t="s">
        <v>100</v>
      </c>
    </row>
    <row r="204" spans="1:2" x14ac:dyDescent="0.3">
      <c r="A204" s="173" t="s">
        <v>163</v>
      </c>
      <c r="B204" s="9" t="s">
        <v>100</v>
      </c>
    </row>
    <row r="205" spans="1:2" x14ac:dyDescent="0.3">
      <c r="A205" s="173" t="s">
        <v>163</v>
      </c>
      <c r="B205" s="9" t="s">
        <v>100</v>
      </c>
    </row>
    <row r="206" spans="1:2" x14ac:dyDescent="0.3">
      <c r="A206" s="173" t="s">
        <v>163</v>
      </c>
      <c r="B206" s="9" t="s">
        <v>100</v>
      </c>
    </row>
    <row r="207" spans="1:2" x14ac:dyDescent="0.3">
      <c r="A207" s="173" t="s">
        <v>163</v>
      </c>
      <c r="B207" s="9" t="s">
        <v>100</v>
      </c>
    </row>
    <row r="208" spans="1:2" x14ac:dyDescent="0.3">
      <c r="A208" s="173" t="s">
        <v>163</v>
      </c>
      <c r="B208" s="9" t="s">
        <v>100</v>
      </c>
    </row>
    <row r="209" spans="1:2" x14ac:dyDescent="0.3">
      <c r="A209" s="173" t="s">
        <v>163</v>
      </c>
      <c r="B209" s="9" t="s">
        <v>100</v>
      </c>
    </row>
    <row r="210" spans="1:2" x14ac:dyDescent="0.3">
      <c r="A210" s="173" t="s">
        <v>163</v>
      </c>
      <c r="B210" s="9" t="s">
        <v>100</v>
      </c>
    </row>
    <row r="211" spans="1:2" x14ac:dyDescent="0.3">
      <c r="A211" s="173" t="s">
        <v>163</v>
      </c>
      <c r="B211" s="9" t="s">
        <v>100</v>
      </c>
    </row>
    <row r="212" spans="1:2" x14ac:dyDescent="0.3">
      <c r="A212" s="173" t="s">
        <v>163</v>
      </c>
      <c r="B212" s="9" t="s">
        <v>100</v>
      </c>
    </row>
    <row r="213" spans="1:2" x14ac:dyDescent="0.3">
      <c r="A213" s="173" t="s">
        <v>163</v>
      </c>
      <c r="B213" s="9" t="s">
        <v>100</v>
      </c>
    </row>
    <row r="214" spans="1:2" x14ac:dyDescent="0.3">
      <c r="A214" s="173" t="s">
        <v>163</v>
      </c>
      <c r="B214" s="9" t="s">
        <v>100</v>
      </c>
    </row>
    <row r="215" spans="1:2" x14ac:dyDescent="0.3">
      <c r="A215" s="173" t="s">
        <v>163</v>
      </c>
      <c r="B215" s="9" t="s">
        <v>100</v>
      </c>
    </row>
    <row r="216" spans="1:2" x14ac:dyDescent="0.3">
      <c r="A216" s="173" t="s">
        <v>163</v>
      </c>
      <c r="B216" s="9" t="s">
        <v>100</v>
      </c>
    </row>
    <row r="217" spans="1:2" x14ac:dyDescent="0.3">
      <c r="A217" s="173" t="s">
        <v>163</v>
      </c>
      <c r="B217" s="9" t="s">
        <v>100</v>
      </c>
    </row>
    <row r="218" spans="1:2" x14ac:dyDescent="0.3">
      <c r="A218" s="173" t="s">
        <v>163</v>
      </c>
      <c r="B218" s="9" t="s">
        <v>100</v>
      </c>
    </row>
    <row r="219" spans="1:2" x14ac:dyDescent="0.3">
      <c r="A219" s="173" t="s">
        <v>163</v>
      </c>
      <c r="B219" s="9" t="s">
        <v>100</v>
      </c>
    </row>
    <row r="220" spans="1:2" x14ac:dyDescent="0.3">
      <c r="A220" s="173" t="s">
        <v>163</v>
      </c>
      <c r="B220" s="9" t="s">
        <v>100</v>
      </c>
    </row>
    <row r="221" spans="1:2" x14ac:dyDescent="0.3">
      <c r="A221" s="173" t="s">
        <v>163</v>
      </c>
      <c r="B221" s="9" t="s">
        <v>100</v>
      </c>
    </row>
    <row r="222" spans="1:2" x14ac:dyDescent="0.3">
      <c r="A222" s="173" t="s">
        <v>163</v>
      </c>
      <c r="B222" s="9" t="s">
        <v>100</v>
      </c>
    </row>
    <row r="223" spans="1:2" x14ac:dyDescent="0.3">
      <c r="A223" s="173" t="s">
        <v>163</v>
      </c>
      <c r="B223" s="9" t="s">
        <v>100</v>
      </c>
    </row>
    <row r="224" spans="1:2" x14ac:dyDescent="0.3">
      <c r="A224" s="173" t="s">
        <v>163</v>
      </c>
      <c r="B224" s="9" t="s">
        <v>100</v>
      </c>
    </row>
    <row r="225" spans="1:2" x14ac:dyDescent="0.3">
      <c r="A225" s="173" t="s">
        <v>163</v>
      </c>
      <c r="B225" s="9" t="s">
        <v>100</v>
      </c>
    </row>
    <row r="226" spans="1:2" x14ac:dyDescent="0.3">
      <c r="A226" s="173" t="s">
        <v>163</v>
      </c>
      <c r="B226" s="9" t="s">
        <v>100</v>
      </c>
    </row>
    <row r="227" spans="1:2" x14ac:dyDescent="0.3">
      <c r="A227" s="173" t="s">
        <v>163</v>
      </c>
      <c r="B227" s="9" t="s">
        <v>100</v>
      </c>
    </row>
    <row r="228" spans="1:2" x14ac:dyDescent="0.3">
      <c r="A228" s="173" t="s">
        <v>163</v>
      </c>
      <c r="B228" s="9" t="s">
        <v>100</v>
      </c>
    </row>
    <row r="229" spans="1:2" x14ac:dyDescent="0.3">
      <c r="A229" s="173" t="s">
        <v>163</v>
      </c>
      <c r="B229" s="9" t="s">
        <v>100</v>
      </c>
    </row>
    <row r="230" spans="1:2" x14ac:dyDescent="0.3">
      <c r="A230" s="173" t="s">
        <v>163</v>
      </c>
      <c r="B230" s="9" t="s">
        <v>100</v>
      </c>
    </row>
    <row r="231" spans="1:2" x14ac:dyDescent="0.3">
      <c r="A231" s="173" t="s">
        <v>163</v>
      </c>
      <c r="B231" s="9" t="s">
        <v>100</v>
      </c>
    </row>
    <row r="232" spans="1:2" x14ac:dyDescent="0.3">
      <c r="A232" s="173" t="s">
        <v>163</v>
      </c>
      <c r="B232" s="9" t="s">
        <v>100</v>
      </c>
    </row>
    <row r="233" spans="1:2" x14ac:dyDescent="0.3">
      <c r="A233" s="173" t="s">
        <v>163</v>
      </c>
      <c r="B233" s="9" t="s">
        <v>100</v>
      </c>
    </row>
    <row r="234" spans="1:2" x14ac:dyDescent="0.3">
      <c r="A234" s="173" t="s">
        <v>163</v>
      </c>
      <c r="B234" s="9" t="s">
        <v>100</v>
      </c>
    </row>
    <row r="235" spans="1:2" x14ac:dyDescent="0.3">
      <c r="A235" s="173" t="s">
        <v>163</v>
      </c>
      <c r="B235" s="9" t="s">
        <v>100</v>
      </c>
    </row>
    <row r="236" spans="1:2" x14ac:dyDescent="0.3">
      <c r="A236" s="173" t="s">
        <v>163</v>
      </c>
      <c r="B236" s="9" t="s">
        <v>100</v>
      </c>
    </row>
    <row r="237" spans="1:2" x14ac:dyDescent="0.3">
      <c r="A237" s="173" t="s">
        <v>163</v>
      </c>
      <c r="B237" s="9" t="s">
        <v>100</v>
      </c>
    </row>
    <row r="238" spans="1:2" x14ac:dyDescent="0.3">
      <c r="A238" s="173" t="s">
        <v>163</v>
      </c>
      <c r="B238" s="9" t="s">
        <v>100</v>
      </c>
    </row>
    <row r="239" spans="1:2" x14ac:dyDescent="0.3">
      <c r="A239" s="173" t="s">
        <v>163</v>
      </c>
      <c r="B239" s="9" t="s">
        <v>100</v>
      </c>
    </row>
    <row r="240" spans="1:2" x14ac:dyDescent="0.3">
      <c r="A240" s="173" t="s">
        <v>163</v>
      </c>
      <c r="B240" s="9" t="s">
        <v>100</v>
      </c>
    </row>
    <row r="241" spans="1:2" x14ac:dyDescent="0.3">
      <c r="A241" s="173" t="s">
        <v>163</v>
      </c>
      <c r="B241" s="9" t="s">
        <v>100</v>
      </c>
    </row>
    <row r="242" spans="1:2" x14ac:dyDescent="0.3">
      <c r="A242" s="173" t="s">
        <v>163</v>
      </c>
      <c r="B242" s="9" t="s">
        <v>100</v>
      </c>
    </row>
    <row r="243" spans="1:2" x14ac:dyDescent="0.3">
      <c r="A243" s="173" t="s">
        <v>163</v>
      </c>
      <c r="B243" s="9" t="s">
        <v>100</v>
      </c>
    </row>
    <row r="244" spans="1:2" x14ac:dyDescent="0.3">
      <c r="A244" s="173" t="s">
        <v>163</v>
      </c>
      <c r="B244" s="9" t="s">
        <v>100</v>
      </c>
    </row>
    <row r="245" spans="1:2" x14ac:dyDescent="0.3">
      <c r="A245" s="173" t="s">
        <v>163</v>
      </c>
      <c r="B245" s="9" t="s">
        <v>100</v>
      </c>
    </row>
    <row r="246" spans="1:2" x14ac:dyDescent="0.3">
      <c r="A246" s="173" t="s">
        <v>163</v>
      </c>
      <c r="B246" s="9" t="s">
        <v>100</v>
      </c>
    </row>
    <row r="247" spans="1:2" x14ac:dyDescent="0.3">
      <c r="A247" s="173" t="s">
        <v>163</v>
      </c>
      <c r="B247" s="9" t="s">
        <v>100</v>
      </c>
    </row>
    <row r="248" spans="1:2" x14ac:dyDescent="0.3">
      <c r="A248" s="173" t="s">
        <v>163</v>
      </c>
      <c r="B248" s="9" t="s">
        <v>100</v>
      </c>
    </row>
    <row r="249" spans="1:2" x14ac:dyDescent="0.3">
      <c r="A249" s="173" t="s">
        <v>163</v>
      </c>
      <c r="B249" s="9" t="s">
        <v>100</v>
      </c>
    </row>
    <row r="250" spans="1:2" x14ac:dyDescent="0.3">
      <c r="A250" s="173" t="s">
        <v>163</v>
      </c>
      <c r="B250" s="9" t="s">
        <v>100</v>
      </c>
    </row>
    <row r="251" spans="1:2" x14ac:dyDescent="0.3">
      <c r="A251" s="173" t="s">
        <v>163</v>
      </c>
      <c r="B251" s="9" t="s">
        <v>100</v>
      </c>
    </row>
    <row r="252" spans="1:2" x14ac:dyDescent="0.3">
      <c r="A252" s="173" t="s">
        <v>163</v>
      </c>
      <c r="B252" s="9" t="s">
        <v>100</v>
      </c>
    </row>
    <row r="253" spans="1:2" x14ac:dyDescent="0.3">
      <c r="A253" s="173" t="s">
        <v>163</v>
      </c>
      <c r="B253" s="9" t="s">
        <v>100</v>
      </c>
    </row>
    <row r="254" spans="1:2" x14ac:dyDescent="0.3">
      <c r="A254" s="173" t="s">
        <v>163</v>
      </c>
      <c r="B254" s="9" t="s">
        <v>100</v>
      </c>
    </row>
    <row r="255" spans="1:2" x14ac:dyDescent="0.3">
      <c r="A255" s="173" t="s">
        <v>163</v>
      </c>
      <c r="B255" s="9" t="s">
        <v>100</v>
      </c>
    </row>
    <row r="256" spans="1:2" x14ac:dyDescent="0.3">
      <c r="A256" s="173" t="s">
        <v>163</v>
      </c>
      <c r="B256" s="9" t="s">
        <v>100</v>
      </c>
    </row>
    <row r="257" spans="1:2" x14ac:dyDescent="0.3">
      <c r="A257" s="173" t="s">
        <v>163</v>
      </c>
      <c r="B257" s="9" t="s">
        <v>100</v>
      </c>
    </row>
    <row r="258" spans="1:2" x14ac:dyDescent="0.3">
      <c r="A258" s="173" t="s">
        <v>163</v>
      </c>
      <c r="B258" s="9" t="s">
        <v>100</v>
      </c>
    </row>
    <row r="259" spans="1:2" x14ac:dyDescent="0.3">
      <c r="A259" s="173" t="s">
        <v>163</v>
      </c>
      <c r="B259" s="9" t="s">
        <v>100</v>
      </c>
    </row>
    <row r="260" spans="1:2" x14ac:dyDescent="0.3">
      <c r="A260" s="173" t="s">
        <v>163</v>
      </c>
      <c r="B260" s="9" t="s">
        <v>100</v>
      </c>
    </row>
    <row r="261" spans="1:2" x14ac:dyDescent="0.3">
      <c r="A261" s="173" t="s">
        <v>163</v>
      </c>
      <c r="B261" s="9" t="s">
        <v>100</v>
      </c>
    </row>
    <row r="262" spans="1:2" x14ac:dyDescent="0.3">
      <c r="A262" s="173" t="s">
        <v>163</v>
      </c>
      <c r="B262" s="9" t="s">
        <v>100</v>
      </c>
    </row>
    <row r="263" spans="1:2" x14ac:dyDescent="0.3">
      <c r="A263" s="173" t="s">
        <v>163</v>
      </c>
      <c r="B263" s="9" t="s">
        <v>100</v>
      </c>
    </row>
    <row r="264" spans="1:2" x14ac:dyDescent="0.3">
      <c r="A264" s="173" t="s">
        <v>163</v>
      </c>
      <c r="B264" s="9" t="s">
        <v>100</v>
      </c>
    </row>
    <row r="265" spans="1:2" x14ac:dyDescent="0.3">
      <c r="A265" s="173" t="s">
        <v>163</v>
      </c>
      <c r="B265" s="9" t="s">
        <v>100</v>
      </c>
    </row>
    <row r="266" spans="1:2" x14ac:dyDescent="0.3">
      <c r="A266" s="173" t="s">
        <v>163</v>
      </c>
      <c r="B266" s="9" t="s">
        <v>100</v>
      </c>
    </row>
    <row r="267" spans="1:2" x14ac:dyDescent="0.3">
      <c r="A267" s="173" t="s">
        <v>163</v>
      </c>
      <c r="B267" s="9" t="s">
        <v>100</v>
      </c>
    </row>
    <row r="268" spans="1:2" x14ac:dyDescent="0.3">
      <c r="A268" s="173" t="s">
        <v>163</v>
      </c>
      <c r="B268" s="9" t="s">
        <v>100</v>
      </c>
    </row>
    <row r="269" spans="1:2" x14ac:dyDescent="0.3">
      <c r="A269" s="173" t="s">
        <v>163</v>
      </c>
      <c r="B269" s="9" t="s">
        <v>100</v>
      </c>
    </row>
    <row r="270" spans="1:2" x14ac:dyDescent="0.3">
      <c r="A270" s="173" t="s">
        <v>163</v>
      </c>
      <c r="B270" s="9" t="s">
        <v>100</v>
      </c>
    </row>
    <row r="271" spans="1:2" x14ac:dyDescent="0.3">
      <c r="A271" s="173" t="s">
        <v>163</v>
      </c>
      <c r="B271" s="9" t="s">
        <v>100</v>
      </c>
    </row>
    <row r="272" spans="1:2" x14ac:dyDescent="0.3">
      <c r="A272" s="173" t="s">
        <v>163</v>
      </c>
      <c r="B272" s="9" t="s">
        <v>100</v>
      </c>
    </row>
    <row r="273" spans="1:2" x14ac:dyDescent="0.3">
      <c r="A273" s="173" t="s">
        <v>163</v>
      </c>
      <c r="B273" s="9" t="s">
        <v>100</v>
      </c>
    </row>
    <row r="274" spans="1:2" x14ac:dyDescent="0.3">
      <c r="A274" s="173" t="s">
        <v>163</v>
      </c>
      <c r="B274" s="9" t="s">
        <v>100</v>
      </c>
    </row>
    <row r="275" spans="1:2" x14ac:dyDescent="0.3">
      <c r="A275" s="173" t="s">
        <v>163</v>
      </c>
      <c r="B275" s="9" t="s">
        <v>100</v>
      </c>
    </row>
    <row r="276" spans="1:2" x14ac:dyDescent="0.3">
      <c r="A276" s="173" t="s">
        <v>163</v>
      </c>
      <c r="B276" s="9" t="s">
        <v>100</v>
      </c>
    </row>
    <row r="277" spans="1:2" x14ac:dyDescent="0.3">
      <c r="A277" s="173" t="s">
        <v>163</v>
      </c>
      <c r="B277" s="9" t="s">
        <v>100</v>
      </c>
    </row>
    <row r="278" spans="1:2" x14ac:dyDescent="0.3">
      <c r="A278" s="173" t="s">
        <v>163</v>
      </c>
      <c r="B278" s="9" t="s">
        <v>100</v>
      </c>
    </row>
    <row r="279" spans="1:2" x14ac:dyDescent="0.3">
      <c r="A279" s="173" t="s">
        <v>163</v>
      </c>
      <c r="B279" s="9" t="s">
        <v>100</v>
      </c>
    </row>
    <row r="280" spans="1:2" x14ac:dyDescent="0.3">
      <c r="A280" s="173" t="s">
        <v>163</v>
      </c>
      <c r="B280" s="9" t="s">
        <v>100</v>
      </c>
    </row>
    <row r="281" spans="1:2" x14ac:dyDescent="0.3">
      <c r="A281" s="173" t="s">
        <v>163</v>
      </c>
      <c r="B281" s="9" t="s">
        <v>100</v>
      </c>
    </row>
    <row r="282" spans="1:2" x14ac:dyDescent="0.3">
      <c r="A282" s="173" t="s">
        <v>163</v>
      </c>
      <c r="B282" s="9" t="s">
        <v>100</v>
      </c>
    </row>
    <row r="283" spans="1:2" x14ac:dyDescent="0.3">
      <c r="A283" s="173" t="s">
        <v>163</v>
      </c>
      <c r="B283" s="9" t="s">
        <v>100</v>
      </c>
    </row>
    <row r="284" spans="1:2" ht="15.6" x14ac:dyDescent="0.3">
      <c r="A284" s="173" t="s">
        <v>163</v>
      </c>
      <c r="B284" s="16" t="s">
        <v>63</v>
      </c>
    </row>
    <row r="285" spans="1:2" ht="15.6" x14ac:dyDescent="0.3">
      <c r="A285" s="173" t="s">
        <v>163</v>
      </c>
      <c r="B285" s="16" t="s">
        <v>63</v>
      </c>
    </row>
    <row r="286" spans="1:2" ht="15.6" x14ac:dyDescent="0.3">
      <c r="A286" s="173" t="s">
        <v>163</v>
      </c>
      <c r="B286" s="16" t="s">
        <v>63</v>
      </c>
    </row>
    <row r="287" spans="1:2" ht="15.6" x14ac:dyDescent="0.3">
      <c r="A287" s="173" t="s">
        <v>163</v>
      </c>
      <c r="B287" s="16" t="s">
        <v>63</v>
      </c>
    </row>
    <row r="288" spans="1:2" ht="15.6" x14ac:dyDescent="0.3">
      <c r="A288" s="173" t="s">
        <v>163</v>
      </c>
      <c r="B288" s="16" t="s">
        <v>63</v>
      </c>
    </row>
    <row r="289" spans="1:2" ht="15.6" x14ac:dyDescent="0.3">
      <c r="A289" s="173" t="s">
        <v>163</v>
      </c>
      <c r="B289" s="16" t="s">
        <v>63</v>
      </c>
    </row>
    <row r="290" spans="1:2" ht="15.6" x14ac:dyDescent="0.3">
      <c r="A290" s="173" t="s">
        <v>163</v>
      </c>
      <c r="B290" s="16" t="s">
        <v>63</v>
      </c>
    </row>
    <row r="291" spans="1:2" ht="15.6" x14ac:dyDescent="0.3">
      <c r="A291" s="173" t="s">
        <v>163</v>
      </c>
      <c r="B291" s="16" t="s">
        <v>63</v>
      </c>
    </row>
    <row r="292" spans="1:2" ht="15.6" x14ac:dyDescent="0.3">
      <c r="A292" s="173" t="s">
        <v>163</v>
      </c>
      <c r="B292" s="16" t="s">
        <v>63</v>
      </c>
    </row>
    <row r="293" spans="1:2" ht="15.6" x14ac:dyDescent="0.3">
      <c r="A293" s="173" t="s">
        <v>163</v>
      </c>
      <c r="B293" s="16" t="s">
        <v>63</v>
      </c>
    </row>
    <row r="294" spans="1:2" ht="15.6" x14ac:dyDescent="0.3">
      <c r="A294" s="173" t="s">
        <v>163</v>
      </c>
      <c r="B294" s="16" t="s">
        <v>63</v>
      </c>
    </row>
    <row r="295" spans="1:2" ht="15.6" x14ac:dyDescent="0.3">
      <c r="A295" s="173" t="s">
        <v>163</v>
      </c>
      <c r="B295" s="16" t="s">
        <v>63</v>
      </c>
    </row>
    <row r="296" spans="1:2" ht="15.6" x14ac:dyDescent="0.3">
      <c r="A296" s="173" t="s">
        <v>163</v>
      </c>
      <c r="B296" s="16" t="s">
        <v>63</v>
      </c>
    </row>
    <row r="297" spans="1:2" ht="15.6" x14ac:dyDescent="0.3">
      <c r="A297" s="173" t="s">
        <v>163</v>
      </c>
      <c r="B297" s="16" t="s">
        <v>63</v>
      </c>
    </row>
    <row r="298" spans="1:2" ht="15.6" x14ac:dyDescent="0.3">
      <c r="A298" s="173" t="s">
        <v>163</v>
      </c>
      <c r="B298" s="16" t="s">
        <v>63</v>
      </c>
    </row>
    <row r="299" spans="1:2" ht="15.6" x14ac:dyDescent="0.3">
      <c r="A299" s="173" t="s">
        <v>163</v>
      </c>
      <c r="B299" s="16" t="s">
        <v>63</v>
      </c>
    </row>
    <row r="300" spans="1:2" ht="15.6" x14ac:dyDescent="0.3">
      <c r="A300" s="173" t="s">
        <v>163</v>
      </c>
      <c r="B300" s="16" t="s">
        <v>63</v>
      </c>
    </row>
    <row r="301" spans="1:2" ht="15.6" x14ac:dyDescent="0.3">
      <c r="A301" s="173" t="s">
        <v>163</v>
      </c>
      <c r="B301" s="16" t="s">
        <v>63</v>
      </c>
    </row>
    <row r="302" spans="1:2" ht="15.6" x14ac:dyDescent="0.3">
      <c r="A302" s="173" t="s">
        <v>163</v>
      </c>
      <c r="B302" s="16" t="s">
        <v>63</v>
      </c>
    </row>
    <row r="303" spans="1:2" ht="15.6" x14ac:dyDescent="0.3">
      <c r="A303" s="173" t="s">
        <v>163</v>
      </c>
      <c r="B303" s="16" t="s">
        <v>63</v>
      </c>
    </row>
    <row r="304" spans="1:2" ht="15.6" x14ac:dyDescent="0.3">
      <c r="A304" s="173" t="s">
        <v>163</v>
      </c>
      <c r="B304" s="16" t="s">
        <v>63</v>
      </c>
    </row>
    <row r="305" spans="1:2" ht="15.6" x14ac:dyDescent="0.3">
      <c r="A305" s="173" t="s">
        <v>163</v>
      </c>
      <c r="B305" s="16" t="s">
        <v>64</v>
      </c>
    </row>
    <row r="306" spans="1:2" ht="15.6" x14ac:dyDescent="0.3">
      <c r="A306" s="173" t="s">
        <v>163</v>
      </c>
      <c r="B306" s="16" t="s">
        <v>64</v>
      </c>
    </row>
    <row r="307" spans="1:2" x14ac:dyDescent="0.3">
      <c r="A307" s="173" t="s">
        <v>163</v>
      </c>
      <c r="B307" s="157" t="s">
        <v>65</v>
      </c>
    </row>
    <row r="308" spans="1:2" x14ac:dyDescent="0.3">
      <c r="A308" s="173" t="s">
        <v>163</v>
      </c>
      <c r="B308" s="157" t="s">
        <v>97</v>
      </c>
    </row>
    <row r="309" spans="1:2" x14ac:dyDescent="0.3">
      <c r="A309" s="173" t="s">
        <v>163</v>
      </c>
      <c r="B309" s="157" t="s">
        <v>97</v>
      </c>
    </row>
    <row r="310" spans="1:2" x14ac:dyDescent="0.3">
      <c r="A310" s="173" t="s">
        <v>163</v>
      </c>
      <c r="B310" s="157" t="s">
        <v>97</v>
      </c>
    </row>
    <row r="311" spans="1:2" x14ac:dyDescent="0.3">
      <c r="A311" s="173" t="s">
        <v>163</v>
      </c>
      <c r="B311" s="157" t="s">
        <v>97</v>
      </c>
    </row>
    <row r="312" spans="1:2" x14ac:dyDescent="0.3">
      <c r="A312" s="173" t="s">
        <v>163</v>
      </c>
      <c r="B312" s="157" t="s">
        <v>97</v>
      </c>
    </row>
    <row r="313" spans="1:2" x14ac:dyDescent="0.3">
      <c r="A313" s="173" t="s">
        <v>163</v>
      </c>
      <c r="B313" s="157" t="s">
        <v>97</v>
      </c>
    </row>
    <row r="314" spans="1:2" x14ac:dyDescent="0.3">
      <c r="A314" s="173" t="s">
        <v>163</v>
      </c>
      <c r="B314" s="157" t="s">
        <v>97</v>
      </c>
    </row>
    <row r="315" spans="1:2" x14ac:dyDescent="0.3">
      <c r="A315" s="173" t="s">
        <v>163</v>
      </c>
      <c r="B315" s="157" t="s">
        <v>97</v>
      </c>
    </row>
    <row r="316" spans="1:2" x14ac:dyDescent="0.3">
      <c r="A316" s="173" t="s">
        <v>163</v>
      </c>
      <c r="B316" s="157" t="s">
        <v>97</v>
      </c>
    </row>
    <row r="317" spans="1:2" ht="15.6" x14ac:dyDescent="0.3">
      <c r="A317" s="173" t="s">
        <v>163</v>
      </c>
      <c r="B317" s="16" t="s">
        <v>66</v>
      </c>
    </row>
    <row r="318" spans="1:2" ht="15.6" x14ac:dyDescent="0.3">
      <c r="A318" s="173" t="s">
        <v>163</v>
      </c>
      <c r="B318" s="16" t="s">
        <v>66</v>
      </c>
    </row>
    <row r="319" spans="1:2" ht="15.6" x14ac:dyDescent="0.3">
      <c r="A319" s="173" t="s">
        <v>163</v>
      </c>
      <c r="B319" s="16" t="s">
        <v>66</v>
      </c>
    </row>
    <row r="320" spans="1:2" ht="15.6" x14ac:dyDescent="0.3">
      <c r="A320" s="173" t="s">
        <v>163</v>
      </c>
      <c r="B320" s="16" t="s">
        <v>66</v>
      </c>
    </row>
    <row r="321" spans="1:2" ht="15.6" x14ac:dyDescent="0.3">
      <c r="A321" s="173" t="s">
        <v>163</v>
      </c>
      <c r="B321" s="16" t="s">
        <v>66</v>
      </c>
    </row>
    <row r="322" spans="1:2" ht="15.6" x14ac:dyDescent="0.3">
      <c r="A322" s="173" t="s">
        <v>163</v>
      </c>
      <c r="B322" s="16" t="s">
        <v>66</v>
      </c>
    </row>
    <row r="323" spans="1:2" ht="15.6" x14ac:dyDescent="0.3">
      <c r="A323" s="173" t="s">
        <v>163</v>
      </c>
      <c r="B323" s="16" t="s">
        <v>66</v>
      </c>
    </row>
    <row r="324" spans="1:2" ht="15.6" x14ac:dyDescent="0.3">
      <c r="A324" s="173" t="s">
        <v>163</v>
      </c>
      <c r="B324" s="16" t="s">
        <v>66</v>
      </c>
    </row>
    <row r="325" spans="1:2" ht="15.6" x14ac:dyDescent="0.3">
      <c r="A325" s="173" t="s">
        <v>163</v>
      </c>
      <c r="B325" s="16" t="s">
        <v>66</v>
      </c>
    </row>
    <row r="326" spans="1:2" ht="15.6" x14ac:dyDescent="0.3">
      <c r="A326" s="173" t="s">
        <v>163</v>
      </c>
      <c r="B326" s="16" t="s">
        <v>66</v>
      </c>
    </row>
    <row r="327" spans="1:2" ht="15.6" x14ac:dyDescent="0.3">
      <c r="A327" s="173" t="s">
        <v>163</v>
      </c>
      <c r="B327" s="16" t="s">
        <v>66</v>
      </c>
    </row>
    <row r="328" spans="1:2" ht="15.6" x14ac:dyDescent="0.3">
      <c r="A328" s="173" t="s">
        <v>163</v>
      </c>
      <c r="B328" s="16" t="s">
        <v>66</v>
      </c>
    </row>
    <row r="329" spans="1:2" ht="15.6" x14ac:dyDescent="0.3">
      <c r="A329" s="173" t="s">
        <v>163</v>
      </c>
      <c r="B329" s="16" t="s">
        <v>66</v>
      </c>
    </row>
    <row r="330" spans="1:2" ht="15.6" x14ac:dyDescent="0.3">
      <c r="A330" s="173" t="s">
        <v>163</v>
      </c>
      <c r="B330" s="16" t="s">
        <v>66</v>
      </c>
    </row>
    <row r="331" spans="1:2" ht="15.6" x14ac:dyDescent="0.3">
      <c r="A331" s="173" t="s">
        <v>163</v>
      </c>
      <c r="B331" s="16" t="s">
        <v>66</v>
      </c>
    </row>
    <row r="332" spans="1:2" ht="15.6" x14ac:dyDescent="0.3">
      <c r="A332" s="173" t="s">
        <v>163</v>
      </c>
      <c r="B332" s="16" t="s">
        <v>66</v>
      </c>
    </row>
    <row r="333" spans="1:2" ht="15.6" x14ac:dyDescent="0.3">
      <c r="A333" s="173" t="s">
        <v>163</v>
      </c>
      <c r="B333" s="16" t="s">
        <v>66</v>
      </c>
    </row>
    <row r="334" spans="1:2" ht="15.6" x14ac:dyDescent="0.3">
      <c r="A334" s="173" t="s">
        <v>163</v>
      </c>
      <c r="B334" s="16" t="s">
        <v>66</v>
      </c>
    </row>
    <row r="335" spans="1:2" ht="15.6" x14ac:dyDescent="0.3">
      <c r="A335" s="173" t="s">
        <v>163</v>
      </c>
      <c r="B335" s="16" t="s">
        <v>66</v>
      </c>
    </row>
    <row r="336" spans="1:2" ht="15.6" x14ac:dyDescent="0.3">
      <c r="A336" s="173" t="s">
        <v>163</v>
      </c>
      <c r="B336" s="16" t="s">
        <v>66</v>
      </c>
    </row>
    <row r="337" spans="1:2" ht="15.6" x14ac:dyDescent="0.3">
      <c r="A337" s="173" t="s">
        <v>163</v>
      </c>
      <c r="B337" s="16" t="s">
        <v>66</v>
      </c>
    </row>
    <row r="338" spans="1:2" ht="15.6" x14ac:dyDescent="0.3">
      <c r="A338" s="173" t="s">
        <v>163</v>
      </c>
      <c r="B338" s="16" t="s">
        <v>66</v>
      </c>
    </row>
    <row r="339" spans="1:2" ht="15.6" x14ac:dyDescent="0.3">
      <c r="A339" s="173" t="s">
        <v>163</v>
      </c>
      <c r="B339" s="16" t="s">
        <v>66</v>
      </c>
    </row>
    <row r="340" spans="1:2" ht="15.6" x14ac:dyDescent="0.3">
      <c r="A340" s="173" t="s">
        <v>163</v>
      </c>
      <c r="B340" s="16" t="s">
        <v>66</v>
      </c>
    </row>
    <row r="341" spans="1:2" ht="15.6" x14ac:dyDescent="0.3">
      <c r="A341" s="173" t="s">
        <v>163</v>
      </c>
      <c r="B341" s="16" t="s">
        <v>66</v>
      </c>
    </row>
    <row r="342" spans="1:2" ht="15.6" x14ac:dyDescent="0.3">
      <c r="A342" s="173" t="s">
        <v>163</v>
      </c>
      <c r="B342" s="16" t="s">
        <v>66</v>
      </c>
    </row>
    <row r="343" spans="1:2" ht="15.6" x14ac:dyDescent="0.3">
      <c r="A343" s="173" t="s">
        <v>163</v>
      </c>
      <c r="B343" s="16" t="s">
        <v>66</v>
      </c>
    </row>
    <row r="344" spans="1:2" ht="15.6" x14ac:dyDescent="0.3">
      <c r="A344" s="173" t="s">
        <v>163</v>
      </c>
      <c r="B344" s="16" t="s">
        <v>66</v>
      </c>
    </row>
    <row r="345" spans="1:2" ht="15.6" x14ac:dyDescent="0.3">
      <c r="A345" s="173" t="s">
        <v>163</v>
      </c>
      <c r="B345" s="16" t="s">
        <v>66</v>
      </c>
    </row>
    <row r="346" spans="1:2" ht="15.6" x14ac:dyDescent="0.3">
      <c r="A346" s="173" t="s">
        <v>163</v>
      </c>
      <c r="B346" s="16" t="s">
        <v>66</v>
      </c>
    </row>
    <row r="347" spans="1:2" ht="15.6" x14ac:dyDescent="0.3">
      <c r="A347" s="173" t="s">
        <v>163</v>
      </c>
      <c r="B347" s="16" t="s">
        <v>66</v>
      </c>
    </row>
    <row r="348" spans="1:2" ht="15.6" x14ac:dyDescent="0.3">
      <c r="A348" s="173" t="s">
        <v>163</v>
      </c>
      <c r="B348" s="16" t="s">
        <v>66</v>
      </c>
    </row>
    <row r="349" spans="1:2" ht="15.6" x14ac:dyDescent="0.3">
      <c r="A349" s="173" t="s">
        <v>163</v>
      </c>
      <c r="B349" s="16" t="s">
        <v>66</v>
      </c>
    </row>
    <row r="350" spans="1:2" ht="15.6" x14ac:dyDescent="0.3">
      <c r="A350" s="173" t="s">
        <v>163</v>
      </c>
      <c r="B350" s="16" t="s">
        <v>66</v>
      </c>
    </row>
    <row r="351" spans="1:2" ht="15.6" x14ac:dyDescent="0.3">
      <c r="A351" s="173" t="s">
        <v>163</v>
      </c>
      <c r="B351" s="16" t="s">
        <v>66</v>
      </c>
    </row>
    <row r="352" spans="1:2" ht="15.6" x14ac:dyDescent="0.3">
      <c r="A352" s="173" t="s">
        <v>163</v>
      </c>
      <c r="B352" s="16" t="s">
        <v>66</v>
      </c>
    </row>
    <row r="353" spans="1:2" ht="15.6" x14ac:dyDescent="0.3">
      <c r="A353" s="173" t="s">
        <v>163</v>
      </c>
      <c r="B353" s="16" t="s">
        <v>66</v>
      </c>
    </row>
    <row r="354" spans="1:2" ht="15.6" x14ac:dyDescent="0.3">
      <c r="A354" s="173" t="s">
        <v>163</v>
      </c>
      <c r="B354" s="16" t="s">
        <v>66</v>
      </c>
    </row>
    <row r="355" spans="1:2" ht="15.6" x14ac:dyDescent="0.3">
      <c r="A355" s="173" t="s">
        <v>163</v>
      </c>
      <c r="B355" s="16" t="s">
        <v>66</v>
      </c>
    </row>
    <row r="356" spans="1:2" ht="15.6" x14ac:dyDescent="0.3">
      <c r="A356" s="173" t="s">
        <v>163</v>
      </c>
      <c r="B356" s="16" t="s">
        <v>66</v>
      </c>
    </row>
    <row r="357" spans="1:2" ht="15.6" x14ac:dyDescent="0.3">
      <c r="A357" s="173" t="s">
        <v>163</v>
      </c>
      <c r="B357" s="16" t="s">
        <v>66</v>
      </c>
    </row>
    <row r="358" spans="1:2" ht="15.6" x14ac:dyDescent="0.3">
      <c r="A358" s="173" t="s">
        <v>163</v>
      </c>
      <c r="B358" s="16" t="s">
        <v>66</v>
      </c>
    </row>
    <row r="359" spans="1:2" ht="15.6" x14ac:dyDescent="0.3">
      <c r="A359" s="173" t="s">
        <v>163</v>
      </c>
      <c r="B359" s="16" t="s">
        <v>66</v>
      </c>
    </row>
    <row r="360" spans="1:2" ht="15.6" x14ac:dyDescent="0.3">
      <c r="A360" s="173" t="s">
        <v>163</v>
      </c>
      <c r="B360" s="16" t="s">
        <v>66</v>
      </c>
    </row>
    <row r="361" spans="1:2" ht="15.6" x14ac:dyDescent="0.3">
      <c r="A361" s="173" t="s">
        <v>163</v>
      </c>
      <c r="B361" s="16" t="s">
        <v>66</v>
      </c>
    </row>
    <row r="362" spans="1:2" x14ac:dyDescent="0.3">
      <c r="A362" s="173" t="s">
        <v>163</v>
      </c>
      <c r="B362" s="157" t="s">
        <v>117</v>
      </c>
    </row>
    <row r="363" spans="1:2" x14ac:dyDescent="0.3">
      <c r="A363" s="173" t="s">
        <v>163</v>
      </c>
      <c r="B363" s="157" t="s">
        <v>117</v>
      </c>
    </row>
    <row r="364" spans="1:2" x14ac:dyDescent="0.3">
      <c r="A364" s="173" t="s">
        <v>163</v>
      </c>
      <c r="B364" s="157" t="s">
        <v>117</v>
      </c>
    </row>
    <row r="365" spans="1:2" x14ac:dyDescent="0.3">
      <c r="A365" s="173" t="s">
        <v>163</v>
      </c>
      <c r="B365" s="157" t="s">
        <v>117</v>
      </c>
    </row>
    <row r="366" spans="1:2" ht="15.6" x14ac:dyDescent="0.3">
      <c r="A366" s="173" t="s">
        <v>163</v>
      </c>
      <c r="B366" s="16" t="s">
        <v>67</v>
      </c>
    </row>
    <row r="367" spans="1:2" ht="15.6" x14ac:dyDescent="0.3">
      <c r="A367" s="173" t="s">
        <v>163</v>
      </c>
      <c r="B367" s="16" t="s">
        <v>67</v>
      </c>
    </row>
    <row r="368" spans="1:2" ht="15.6" x14ac:dyDescent="0.3">
      <c r="A368" s="173" t="s">
        <v>163</v>
      </c>
      <c r="B368" s="16" t="s">
        <v>67</v>
      </c>
    </row>
    <row r="369" spans="1:2" ht="15.6" x14ac:dyDescent="0.3">
      <c r="A369" s="173" t="s">
        <v>163</v>
      </c>
      <c r="B369" s="16" t="s">
        <v>67</v>
      </c>
    </row>
    <row r="370" spans="1:2" ht="15.6" x14ac:dyDescent="0.3">
      <c r="A370" s="173" t="s">
        <v>163</v>
      </c>
      <c r="B370" s="16" t="s">
        <v>67</v>
      </c>
    </row>
    <row r="371" spans="1:2" x14ac:dyDescent="0.3">
      <c r="A371" s="173" t="s">
        <v>163</v>
      </c>
      <c r="B371" s="9" t="s">
        <v>98</v>
      </c>
    </row>
    <row r="372" spans="1:2" x14ac:dyDescent="0.3">
      <c r="A372" s="173" t="s">
        <v>163</v>
      </c>
      <c r="B372" s="9" t="s">
        <v>98</v>
      </c>
    </row>
    <row r="373" spans="1:2" x14ac:dyDescent="0.3">
      <c r="A373" s="173" t="s">
        <v>163</v>
      </c>
      <c r="B373" s="9" t="s">
        <v>98</v>
      </c>
    </row>
    <row r="374" spans="1:2" x14ac:dyDescent="0.3">
      <c r="A374" s="173" t="s">
        <v>163</v>
      </c>
      <c r="B374" s="9" t="s">
        <v>98</v>
      </c>
    </row>
    <row r="375" spans="1:2" x14ac:dyDescent="0.3">
      <c r="A375" s="173" t="s">
        <v>163</v>
      </c>
      <c r="B375" s="9" t="s">
        <v>98</v>
      </c>
    </row>
    <row r="376" spans="1:2" x14ac:dyDescent="0.3">
      <c r="A376" s="173" t="s">
        <v>163</v>
      </c>
      <c r="B376" s="9" t="s">
        <v>98</v>
      </c>
    </row>
    <row r="377" spans="1:2" x14ac:dyDescent="0.3">
      <c r="A377" s="173" t="s">
        <v>163</v>
      </c>
      <c r="B377" s="9" t="s">
        <v>98</v>
      </c>
    </row>
    <row r="378" spans="1:2" x14ac:dyDescent="0.3">
      <c r="A378" s="173" t="s">
        <v>163</v>
      </c>
      <c r="B378" s="9" t="s">
        <v>98</v>
      </c>
    </row>
    <row r="379" spans="1:2" x14ac:dyDescent="0.3">
      <c r="A379" s="173" t="s">
        <v>163</v>
      </c>
      <c r="B379" s="9" t="s">
        <v>98</v>
      </c>
    </row>
    <row r="380" spans="1:2" x14ac:dyDescent="0.3">
      <c r="A380" s="173" t="s">
        <v>163</v>
      </c>
      <c r="B380" s="9" t="s">
        <v>98</v>
      </c>
    </row>
    <row r="381" spans="1:2" x14ac:dyDescent="0.3">
      <c r="A381" s="173" t="s">
        <v>163</v>
      </c>
      <c r="B381" s="9" t="s">
        <v>98</v>
      </c>
    </row>
    <row r="382" spans="1:2" x14ac:dyDescent="0.3">
      <c r="A382" s="173" t="s">
        <v>163</v>
      </c>
      <c r="B382" s="9" t="s">
        <v>98</v>
      </c>
    </row>
    <row r="383" spans="1:2" x14ac:dyDescent="0.3">
      <c r="A383" s="173" t="s">
        <v>163</v>
      </c>
      <c r="B383" s="9" t="s">
        <v>98</v>
      </c>
    </row>
    <row r="384" spans="1:2" x14ac:dyDescent="0.3">
      <c r="A384" s="173" t="s">
        <v>163</v>
      </c>
      <c r="B384" s="9" t="s">
        <v>98</v>
      </c>
    </row>
    <row r="385" spans="1:2" x14ac:dyDescent="0.3">
      <c r="A385" s="173" t="s">
        <v>163</v>
      </c>
      <c r="B385" s="9" t="s">
        <v>98</v>
      </c>
    </row>
    <row r="386" spans="1:2" x14ac:dyDescent="0.3">
      <c r="A386" s="173" t="s">
        <v>163</v>
      </c>
      <c r="B386" s="9" t="s">
        <v>98</v>
      </c>
    </row>
    <row r="387" spans="1:2" x14ac:dyDescent="0.3">
      <c r="A387" s="173" t="s">
        <v>163</v>
      </c>
      <c r="B387" s="9" t="s">
        <v>98</v>
      </c>
    </row>
    <row r="388" spans="1:2" x14ac:dyDescent="0.3">
      <c r="A388" s="173" t="s">
        <v>163</v>
      </c>
      <c r="B388" s="9" t="s">
        <v>98</v>
      </c>
    </row>
    <row r="389" spans="1:2" x14ac:dyDescent="0.3">
      <c r="A389" s="173" t="s">
        <v>163</v>
      </c>
      <c r="B389" s="9" t="s">
        <v>98</v>
      </c>
    </row>
    <row r="390" spans="1:2" x14ac:dyDescent="0.3">
      <c r="A390" s="173" t="s">
        <v>163</v>
      </c>
      <c r="B390" s="9" t="s">
        <v>98</v>
      </c>
    </row>
    <row r="391" spans="1:2" x14ac:dyDescent="0.3">
      <c r="A391" s="173" t="s">
        <v>163</v>
      </c>
      <c r="B391" s="9" t="s">
        <v>98</v>
      </c>
    </row>
    <row r="392" spans="1:2" x14ac:dyDescent="0.3">
      <c r="A392" s="173" t="s">
        <v>163</v>
      </c>
      <c r="B392" s="9" t="s">
        <v>98</v>
      </c>
    </row>
    <row r="393" spans="1:2" x14ac:dyDescent="0.3">
      <c r="A393" s="173" t="s">
        <v>163</v>
      </c>
      <c r="B393" s="9" t="s">
        <v>98</v>
      </c>
    </row>
    <row r="394" spans="1:2" x14ac:dyDescent="0.3">
      <c r="A394" s="173" t="s">
        <v>163</v>
      </c>
      <c r="B394" s="9" t="s">
        <v>98</v>
      </c>
    </row>
    <row r="395" spans="1:2" x14ac:dyDescent="0.3">
      <c r="A395" s="173" t="s">
        <v>163</v>
      </c>
      <c r="B395" s="9" t="s">
        <v>98</v>
      </c>
    </row>
    <row r="396" spans="1:2" x14ac:dyDescent="0.3">
      <c r="A396" s="173" t="s">
        <v>163</v>
      </c>
      <c r="B396" s="9" t="s">
        <v>98</v>
      </c>
    </row>
    <row r="397" spans="1:2" x14ac:dyDescent="0.3">
      <c r="A397" s="173" t="s">
        <v>163</v>
      </c>
      <c r="B397" s="9" t="s">
        <v>98</v>
      </c>
    </row>
    <row r="398" spans="1:2" x14ac:dyDescent="0.3">
      <c r="A398" s="173" t="s">
        <v>163</v>
      </c>
      <c r="B398" s="9" t="s">
        <v>98</v>
      </c>
    </row>
    <row r="399" spans="1:2" x14ac:dyDescent="0.3">
      <c r="A399" s="173" t="s">
        <v>163</v>
      </c>
      <c r="B399" s="9" t="s">
        <v>98</v>
      </c>
    </row>
    <row r="400" spans="1:2" x14ac:dyDescent="0.3">
      <c r="A400" s="173" t="s">
        <v>163</v>
      </c>
      <c r="B400" s="9" t="s">
        <v>98</v>
      </c>
    </row>
    <row r="401" spans="1:2" x14ac:dyDescent="0.3">
      <c r="A401" s="173" t="s">
        <v>163</v>
      </c>
      <c r="B401" s="9" t="s">
        <v>98</v>
      </c>
    </row>
    <row r="402" spans="1:2" x14ac:dyDescent="0.3">
      <c r="A402" s="173" t="s">
        <v>163</v>
      </c>
      <c r="B402" s="9" t="s">
        <v>98</v>
      </c>
    </row>
    <row r="403" spans="1:2" x14ac:dyDescent="0.3">
      <c r="A403" s="173" t="s">
        <v>163</v>
      </c>
      <c r="B403" s="9" t="s">
        <v>98</v>
      </c>
    </row>
    <row r="404" spans="1:2" x14ac:dyDescent="0.3">
      <c r="A404" s="173" t="s">
        <v>163</v>
      </c>
      <c r="B404" s="9" t="s">
        <v>98</v>
      </c>
    </row>
    <row r="405" spans="1:2" x14ac:dyDescent="0.3">
      <c r="A405" s="173" t="s">
        <v>163</v>
      </c>
      <c r="B405" s="9" t="s">
        <v>98</v>
      </c>
    </row>
    <row r="406" spans="1:2" x14ac:dyDescent="0.3">
      <c r="A406" s="173" t="s">
        <v>163</v>
      </c>
      <c r="B406" s="9" t="s">
        <v>98</v>
      </c>
    </row>
    <row r="407" spans="1:2" x14ac:dyDescent="0.3">
      <c r="A407" s="173" t="s">
        <v>163</v>
      </c>
      <c r="B407" s="9" t="s">
        <v>98</v>
      </c>
    </row>
    <row r="408" spans="1:2" x14ac:dyDescent="0.3">
      <c r="A408" s="173" t="s">
        <v>163</v>
      </c>
      <c r="B408" s="9" t="s">
        <v>98</v>
      </c>
    </row>
    <row r="409" spans="1:2" x14ac:dyDescent="0.3">
      <c r="A409" s="173" t="s">
        <v>163</v>
      </c>
      <c r="B409" s="9" t="s">
        <v>98</v>
      </c>
    </row>
    <row r="410" spans="1:2" x14ac:dyDescent="0.3">
      <c r="A410" s="173" t="s">
        <v>163</v>
      </c>
      <c r="B410" s="9" t="s">
        <v>98</v>
      </c>
    </row>
    <row r="411" spans="1:2" x14ac:dyDescent="0.3">
      <c r="A411" s="173" t="s">
        <v>163</v>
      </c>
      <c r="B411" s="9" t="s">
        <v>98</v>
      </c>
    </row>
    <row r="412" spans="1:2" x14ac:dyDescent="0.3">
      <c r="A412" s="173" t="s">
        <v>163</v>
      </c>
      <c r="B412" s="9" t="s">
        <v>98</v>
      </c>
    </row>
    <row r="413" spans="1:2" x14ac:dyDescent="0.3">
      <c r="A413" s="173" t="s">
        <v>163</v>
      </c>
      <c r="B413" s="9" t="s">
        <v>98</v>
      </c>
    </row>
    <row r="414" spans="1:2" x14ac:dyDescent="0.3">
      <c r="A414" s="173" t="s">
        <v>163</v>
      </c>
      <c r="B414" s="9" t="s">
        <v>98</v>
      </c>
    </row>
    <row r="415" spans="1:2" x14ac:dyDescent="0.3">
      <c r="A415" s="173" t="s">
        <v>163</v>
      </c>
      <c r="B415" s="9" t="s">
        <v>98</v>
      </c>
    </row>
    <row r="416" spans="1:2" x14ac:dyDescent="0.3">
      <c r="A416" s="173" t="s">
        <v>163</v>
      </c>
      <c r="B416" s="9" t="s">
        <v>98</v>
      </c>
    </row>
    <row r="417" spans="1:2" x14ac:dyDescent="0.3">
      <c r="A417" s="173" t="s">
        <v>163</v>
      </c>
      <c r="B417" s="9" t="s">
        <v>98</v>
      </c>
    </row>
    <row r="418" spans="1:2" x14ac:dyDescent="0.3">
      <c r="A418" s="173" t="s">
        <v>163</v>
      </c>
      <c r="B418" s="9" t="s">
        <v>98</v>
      </c>
    </row>
    <row r="419" spans="1:2" x14ac:dyDescent="0.3">
      <c r="A419" s="173" t="s">
        <v>163</v>
      </c>
      <c r="B419" s="9" t="s">
        <v>98</v>
      </c>
    </row>
    <row r="420" spans="1:2" x14ac:dyDescent="0.3">
      <c r="A420" s="173" t="s">
        <v>163</v>
      </c>
      <c r="B420" s="9" t="s">
        <v>98</v>
      </c>
    </row>
    <row r="421" spans="1:2" x14ac:dyDescent="0.3">
      <c r="A421" s="173" t="s">
        <v>163</v>
      </c>
      <c r="B421" s="9" t="s">
        <v>98</v>
      </c>
    </row>
    <row r="422" spans="1:2" x14ac:dyDescent="0.3">
      <c r="A422" s="173" t="s">
        <v>163</v>
      </c>
      <c r="B422" s="9" t="s">
        <v>98</v>
      </c>
    </row>
    <row r="423" spans="1:2" x14ac:dyDescent="0.3">
      <c r="A423" s="173" t="s">
        <v>163</v>
      </c>
      <c r="B423" s="9" t="s">
        <v>98</v>
      </c>
    </row>
    <row r="424" spans="1:2" x14ac:dyDescent="0.3">
      <c r="A424" s="173" t="s">
        <v>163</v>
      </c>
      <c r="B424" s="9" t="s">
        <v>98</v>
      </c>
    </row>
    <row r="425" spans="1:2" x14ac:dyDescent="0.3">
      <c r="A425" s="173" t="s">
        <v>163</v>
      </c>
      <c r="B425" s="9" t="s">
        <v>98</v>
      </c>
    </row>
    <row r="426" spans="1:2" x14ac:dyDescent="0.3">
      <c r="A426" s="173" t="s">
        <v>163</v>
      </c>
      <c r="B426" s="9" t="s">
        <v>98</v>
      </c>
    </row>
    <row r="427" spans="1:2" x14ac:dyDescent="0.3">
      <c r="A427" s="173" t="s">
        <v>163</v>
      </c>
      <c r="B427" s="9" t="s">
        <v>98</v>
      </c>
    </row>
    <row r="428" spans="1:2" x14ac:dyDescent="0.3">
      <c r="A428" s="173" t="s">
        <v>163</v>
      </c>
      <c r="B428" s="9" t="s">
        <v>98</v>
      </c>
    </row>
    <row r="429" spans="1:2" x14ac:dyDescent="0.3">
      <c r="A429" s="173" t="s">
        <v>163</v>
      </c>
      <c r="B429" s="9" t="s">
        <v>98</v>
      </c>
    </row>
    <row r="430" spans="1:2" x14ac:dyDescent="0.3">
      <c r="A430" s="173" t="s">
        <v>163</v>
      </c>
      <c r="B430" s="9" t="s">
        <v>98</v>
      </c>
    </row>
    <row r="431" spans="1:2" x14ac:dyDescent="0.3">
      <c r="A431" s="173" t="s">
        <v>163</v>
      </c>
      <c r="B431" s="9" t="s">
        <v>98</v>
      </c>
    </row>
    <row r="432" spans="1:2" x14ac:dyDescent="0.3">
      <c r="A432" s="173" t="s">
        <v>163</v>
      </c>
      <c r="B432" s="9" t="s">
        <v>98</v>
      </c>
    </row>
    <row r="433" spans="1:2" x14ac:dyDescent="0.3">
      <c r="A433" s="173" t="s">
        <v>163</v>
      </c>
      <c r="B433" s="9" t="s">
        <v>98</v>
      </c>
    </row>
    <row r="434" spans="1:2" x14ac:dyDescent="0.3">
      <c r="A434" s="173" t="s">
        <v>163</v>
      </c>
      <c r="B434" s="9" t="s">
        <v>98</v>
      </c>
    </row>
    <row r="435" spans="1:2" x14ac:dyDescent="0.3">
      <c r="A435" s="173" t="s">
        <v>163</v>
      </c>
      <c r="B435" s="9" t="s">
        <v>98</v>
      </c>
    </row>
    <row r="436" spans="1:2" x14ac:dyDescent="0.3">
      <c r="A436" s="173" t="s">
        <v>163</v>
      </c>
      <c r="B436" s="9" t="s">
        <v>98</v>
      </c>
    </row>
    <row r="437" spans="1:2" x14ac:dyDescent="0.3">
      <c r="A437" s="173" t="s">
        <v>163</v>
      </c>
      <c r="B437" s="9" t="s">
        <v>98</v>
      </c>
    </row>
    <row r="438" spans="1:2" x14ac:dyDescent="0.3">
      <c r="A438" s="173" t="s">
        <v>163</v>
      </c>
      <c r="B438" s="9" t="s">
        <v>98</v>
      </c>
    </row>
    <row r="439" spans="1:2" x14ac:dyDescent="0.3">
      <c r="A439" s="173" t="s">
        <v>163</v>
      </c>
      <c r="B439" s="9" t="s">
        <v>98</v>
      </c>
    </row>
    <row r="440" spans="1:2" x14ac:dyDescent="0.3">
      <c r="A440" s="173" t="s">
        <v>163</v>
      </c>
      <c r="B440" s="9" t="s">
        <v>98</v>
      </c>
    </row>
    <row r="441" spans="1:2" x14ac:dyDescent="0.3">
      <c r="A441" s="173" t="s">
        <v>163</v>
      </c>
      <c r="B441" s="9" t="s">
        <v>98</v>
      </c>
    </row>
    <row r="442" spans="1:2" x14ac:dyDescent="0.3">
      <c r="A442" s="173" t="s">
        <v>163</v>
      </c>
      <c r="B442" s="9" t="s">
        <v>98</v>
      </c>
    </row>
    <row r="443" spans="1:2" x14ac:dyDescent="0.3">
      <c r="A443" s="173" t="s">
        <v>163</v>
      </c>
      <c r="B443" s="9" t="s">
        <v>98</v>
      </c>
    </row>
    <row r="444" spans="1:2" x14ac:dyDescent="0.3">
      <c r="A444" s="173" t="s">
        <v>163</v>
      </c>
      <c r="B444" s="9" t="s">
        <v>98</v>
      </c>
    </row>
    <row r="445" spans="1:2" x14ac:dyDescent="0.3">
      <c r="A445" s="173" t="s">
        <v>163</v>
      </c>
      <c r="B445" s="9" t="s">
        <v>98</v>
      </c>
    </row>
    <row r="446" spans="1:2" x14ac:dyDescent="0.3">
      <c r="A446" s="173" t="s">
        <v>163</v>
      </c>
      <c r="B446" s="9" t="s">
        <v>98</v>
      </c>
    </row>
    <row r="447" spans="1:2" x14ac:dyDescent="0.3">
      <c r="A447" s="173" t="s">
        <v>163</v>
      </c>
      <c r="B447" s="9" t="s">
        <v>98</v>
      </c>
    </row>
    <row r="448" spans="1:2" x14ac:dyDescent="0.3">
      <c r="A448" s="173" t="s">
        <v>163</v>
      </c>
      <c r="B448" s="9" t="s">
        <v>98</v>
      </c>
    </row>
    <row r="449" spans="1:2" x14ac:dyDescent="0.3">
      <c r="A449" s="173" t="s">
        <v>163</v>
      </c>
      <c r="B449" s="9" t="s">
        <v>98</v>
      </c>
    </row>
    <row r="450" spans="1:2" x14ac:dyDescent="0.3">
      <c r="A450" s="173" t="s">
        <v>163</v>
      </c>
      <c r="B450" s="9" t="s">
        <v>98</v>
      </c>
    </row>
    <row r="451" spans="1:2" x14ac:dyDescent="0.3">
      <c r="A451" s="173" t="s">
        <v>163</v>
      </c>
      <c r="B451" s="9" t="s">
        <v>98</v>
      </c>
    </row>
    <row r="452" spans="1:2" x14ac:dyDescent="0.3">
      <c r="A452" s="173" t="s">
        <v>163</v>
      </c>
      <c r="B452" s="9" t="s">
        <v>98</v>
      </c>
    </row>
    <row r="453" spans="1:2" x14ac:dyDescent="0.3">
      <c r="A453" s="173" t="s">
        <v>163</v>
      </c>
      <c r="B453" s="9" t="s">
        <v>98</v>
      </c>
    </row>
    <row r="454" spans="1:2" x14ac:dyDescent="0.3">
      <c r="A454" s="173" t="s">
        <v>163</v>
      </c>
      <c r="B454" s="9" t="s">
        <v>98</v>
      </c>
    </row>
    <row r="455" spans="1:2" x14ac:dyDescent="0.3">
      <c r="A455" s="173" t="s">
        <v>163</v>
      </c>
      <c r="B455" s="9" t="s">
        <v>98</v>
      </c>
    </row>
    <row r="456" spans="1:2" x14ac:dyDescent="0.3">
      <c r="A456" s="173" t="s">
        <v>163</v>
      </c>
      <c r="B456" s="9" t="s">
        <v>98</v>
      </c>
    </row>
    <row r="457" spans="1:2" x14ac:dyDescent="0.3">
      <c r="A457" s="173" t="s">
        <v>163</v>
      </c>
      <c r="B457" s="9" t="s">
        <v>98</v>
      </c>
    </row>
    <row r="458" spans="1:2" x14ac:dyDescent="0.3">
      <c r="A458" s="173" t="s">
        <v>163</v>
      </c>
      <c r="B458" s="9" t="s">
        <v>98</v>
      </c>
    </row>
    <row r="459" spans="1:2" x14ac:dyDescent="0.3">
      <c r="A459" s="173" t="s">
        <v>163</v>
      </c>
      <c r="B459" s="9" t="s">
        <v>98</v>
      </c>
    </row>
    <row r="460" spans="1:2" x14ac:dyDescent="0.3">
      <c r="A460" s="173" t="s">
        <v>163</v>
      </c>
      <c r="B460" s="9" t="s">
        <v>98</v>
      </c>
    </row>
    <row r="461" spans="1:2" x14ac:dyDescent="0.3">
      <c r="A461" s="173" t="s">
        <v>163</v>
      </c>
      <c r="B461" s="9" t="s">
        <v>98</v>
      </c>
    </row>
    <row r="462" spans="1:2" x14ac:dyDescent="0.3">
      <c r="A462" s="173" t="s">
        <v>163</v>
      </c>
      <c r="B462" s="9" t="s">
        <v>98</v>
      </c>
    </row>
    <row r="463" spans="1:2" x14ac:dyDescent="0.3">
      <c r="A463" s="173" t="s">
        <v>163</v>
      </c>
      <c r="B463" s="9" t="s">
        <v>98</v>
      </c>
    </row>
    <row r="464" spans="1:2" x14ac:dyDescent="0.3">
      <c r="A464" s="173" t="s">
        <v>163</v>
      </c>
      <c r="B464" s="9" t="s">
        <v>98</v>
      </c>
    </row>
    <row r="465" spans="1:2" x14ac:dyDescent="0.3">
      <c r="A465" s="173" t="s">
        <v>163</v>
      </c>
      <c r="B465" s="9" t="s">
        <v>98</v>
      </c>
    </row>
    <row r="466" spans="1:2" x14ac:dyDescent="0.3">
      <c r="A466" s="173" t="s">
        <v>163</v>
      </c>
      <c r="B466" s="9" t="s">
        <v>98</v>
      </c>
    </row>
    <row r="467" spans="1:2" x14ac:dyDescent="0.3">
      <c r="A467" s="173" t="s">
        <v>163</v>
      </c>
      <c r="B467" s="9" t="s">
        <v>98</v>
      </c>
    </row>
    <row r="468" spans="1:2" x14ac:dyDescent="0.3">
      <c r="A468" s="173" t="s">
        <v>163</v>
      </c>
      <c r="B468" s="9" t="s">
        <v>98</v>
      </c>
    </row>
    <row r="469" spans="1:2" x14ac:dyDescent="0.3">
      <c r="A469" s="173" t="s">
        <v>163</v>
      </c>
      <c r="B469" s="9" t="s">
        <v>98</v>
      </c>
    </row>
    <row r="470" spans="1:2" x14ac:dyDescent="0.3">
      <c r="A470" s="173" t="s">
        <v>163</v>
      </c>
      <c r="B470" s="9" t="s">
        <v>98</v>
      </c>
    </row>
    <row r="471" spans="1:2" x14ac:dyDescent="0.3">
      <c r="A471" s="173" t="s">
        <v>163</v>
      </c>
      <c r="B471" s="9" t="s">
        <v>98</v>
      </c>
    </row>
    <row r="472" spans="1:2" x14ac:dyDescent="0.3">
      <c r="A472" s="173" t="s">
        <v>163</v>
      </c>
      <c r="B472" s="9" t="s">
        <v>98</v>
      </c>
    </row>
    <row r="473" spans="1:2" x14ac:dyDescent="0.3">
      <c r="A473" s="173" t="s">
        <v>163</v>
      </c>
      <c r="B473" s="9" t="s">
        <v>98</v>
      </c>
    </row>
    <row r="474" spans="1:2" x14ac:dyDescent="0.3">
      <c r="A474" s="173" t="s">
        <v>163</v>
      </c>
      <c r="B474" s="9" t="s">
        <v>98</v>
      </c>
    </row>
    <row r="475" spans="1:2" x14ac:dyDescent="0.3">
      <c r="A475" s="173" t="s">
        <v>163</v>
      </c>
      <c r="B475" s="9" t="s">
        <v>98</v>
      </c>
    </row>
    <row r="476" spans="1:2" x14ac:dyDescent="0.3">
      <c r="A476" s="173" t="s">
        <v>163</v>
      </c>
      <c r="B476" s="9" t="s">
        <v>98</v>
      </c>
    </row>
    <row r="477" spans="1:2" x14ac:dyDescent="0.3">
      <c r="A477" s="173" t="s">
        <v>163</v>
      </c>
      <c r="B477" s="9" t="s">
        <v>98</v>
      </c>
    </row>
    <row r="478" spans="1:2" x14ac:dyDescent="0.3">
      <c r="A478" s="173" t="s">
        <v>163</v>
      </c>
      <c r="B478" s="9" t="s">
        <v>98</v>
      </c>
    </row>
    <row r="479" spans="1:2" x14ac:dyDescent="0.3">
      <c r="A479" s="173" t="s">
        <v>163</v>
      </c>
      <c r="B479" s="9" t="s">
        <v>98</v>
      </c>
    </row>
    <row r="480" spans="1:2" x14ac:dyDescent="0.3">
      <c r="A480" s="173" t="s">
        <v>163</v>
      </c>
      <c r="B480" s="9" t="s">
        <v>98</v>
      </c>
    </row>
    <row r="481" spans="1:2" x14ac:dyDescent="0.3">
      <c r="A481" s="173" t="s">
        <v>163</v>
      </c>
      <c r="B481" s="9" t="s">
        <v>98</v>
      </c>
    </row>
    <row r="482" spans="1:2" x14ac:dyDescent="0.3">
      <c r="A482" s="173" t="s">
        <v>163</v>
      </c>
      <c r="B482" s="9" t="s">
        <v>98</v>
      </c>
    </row>
    <row r="483" spans="1:2" x14ac:dyDescent="0.3">
      <c r="A483" s="173" t="s">
        <v>163</v>
      </c>
      <c r="B483" s="9" t="s">
        <v>98</v>
      </c>
    </row>
    <row r="484" spans="1:2" x14ac:dyDescent="0.3">
      <c r="A484" s="173" t="s">
        <v>163</v>
      </c>
      <c r="B484" s="9" t="s">
        <v>98</v>
      </c>
    </row>
    <row r="485" spans="1:2" x14ac:dyDescent="0.3">
      <c r="A485" s="173" t="s">
        <v>163</v>
      </c>
      <c r="B485" s="9" t="s">
        <v>98</v>
      </c>
    </row>
    <row r="486" spans="1:2" x14ac:dyDescent="0.3">
      <c r="A486" s="173" t="s">
        <v>163</v>
      </c>
      <c r="B486" s="9" t="s">
        <v>98</v>
      </c>
    </row>
    <row r="487" spans="1:2" x14ac:dyDescent="0.3">
      <c r="A487" s="173" t="s">
        <v>163</v>
      </c>
      <c r="B487" s="9" t="s">
        <v>98</v>
      </c>
    </row>
    <row r="488" spans="1:2" x14ac:dyDescent="0.3">
      <c r="A488" s="173" t="s">
        <v>163</v>
      </c>
      <c r="B488" s="9" t="s">
        <v>98</v>
      </c>
    </row>
    <row r="489" spans="1:2" x14ac:dyDescent="0.3">
      <c r="A489" s="173" t="s">
        <v>163</v>
      </c>
      <c r="B489" s="9" t="s">
        <v>98</v>
      </c>
    </row>
    <row r="490" spans="1:2" x14ac:dyDescent="0.3">
      <c r="A490" s="173" t="s">
        <v>163</v>
      </c>
      <c r="B490" s="9" t="s">
        <v>98</v>
      </c>
    </row>
    <row r="491" spans="1:2" x14ac:dyDescent="0.3">
      <c r="A491" s="173" t="s">
        <v>163</v>
      </c>
      <c r="B491" s="9" t="s">
        <v>98</v>
      </c>
    </row>
    <row r="492" spans="1:2" x14ac:dyDescent="0.3">
      <c r="A492" s="173" t="s">
        <v>163</v>
      </c>
      <c r="B492" s="9" t="s">
        <v>98</v>
      </c>
    </row>
    <row r="493" spans="1:2" x14ac:dyDescent="0.3">
      <c r="A493" s="173" t="s">
        <v>163</v>
      </c>
      <c r="B493" s="9" t="s">
        <v>98</v>
      </c>
    </row>
    <row r="494" spans="1:2" x14ac:dyDescent="0.3">
      <c r="A494" s="173" t="s">
        <v>163</v>
      </c>
      <c r="B494" s="9" t="s">
        <v>98</v>
      </c>
    </row>
    <row r="495" spans="1:2" x14ac:dyDescent="0.3">
      <c r="A495" s="173" t="s">
        <v>163</v>
      </c>
      <c r="B495" s="9" t="s">
        <v>98</v>
      </c>
    </row>
    <row r="496" spans="1:2" x14ac:dyDescent="0.3">
      <c r="A496" s="173" t="s">
        <v>163</v>
      </c>
      <c r="B496" s="9" t="s">
        <v>98</v>
      </c>
    </row>
    <row r="497" spans="1:2" x14ac:dyDescent="0.3">
      <c r="A497" s="173" t="s">
        <v>163</v>
      </c>
      <c r="B497" s="9" t="s">
        <v>98</v>
      </c>
    </row>
    <row r="498" spans="1:2" x14ac:dyDescent="0.3">
      <c r="A498" s="173" t="s">
        <v>163</v>
      </c>
      <c r="B498" s="9" t="s">
        <v>98</v>
      </c>
    </row>
    <row r="499" spans="1:2" x14ac:dyDescent="0.3">
      <c r="A499" s="173" t="s">
        <v>163</v>
      </c>
      <c r="B499" s="9" t="s">
        <v>98</v>
      </c>
    </row>
    <row r="500" spans="1:2" x14ac:dyDescent="0.3">
      <c r="A500" s="173" t="s">
        <v>163</v>
      </c>
      <c r="B500" s="9" t="s">
        <v>98</v>
      </c>
    </row>
    <row r="501" spans="1:2" x14ac:dyDescent="0.3">
      <c r="A501" s="173" t="s">
        <v>163</v>
      </c>
      <c r="B501" s="9" t="s">
        <v>98</v>
      </c>
    </row>
    <row r="502" spans="1:2" x14ac:dyDescent="0.3">
      <c r="A502" s="173" t="s">
        <v>163</v>
      </c>
      <c r="B502" s="9" t="s">
        <v>98</v>
      </c>
    </row>
    <row r="503" spans="1:2" x14ac:dyDescent="0.3">
      <c r="A503" s="173" t="s">
        <v>164</v>
      </c>
      <c r="B503" s="157" t="s">
        <v>97</v>
      </c>
    </row>
    <row r="504" spans="1:2" x14ac:dyDescent="0.3">
      <c r="A504" s="173" t="s">
        <v>164</v>
      </c>
      <c r="B504" s="157" t="s">
        <v>97</v>
      </c>
    </row>
    <row r="505" spans="1:2" x14ac:dyDescent="0.3">
      <c r="A505" s="173" t="s">
        <v>164</v>
      </c>
      <c r="B505" s="157" t="s">
        <v>97</v>
      </c>
    </row>
    <row r="506" spans="1:2" x14ac:dyDescent="0.3">
      <c r="A506" s="173" t="s">
        <v>164</v>
      </c>
      <c r="B506" s="157" t="s">
        <v>97</v>
      </c>
    </row>
    <row r="507" spans="1:2" x14ac:dyDescent="0.3">
      <c r="A507" s="173" t="s">
        <v>164</v>
      </c>
      <c r="B507" s="157" t="s">
        <v>97</v>
      </c>
    </row>
    <row r="508" spans="1:2" x14ac:dyDescent="0.3">
      <c r="A508" s="173" t="s">
        <v>164</v>
      </c>
      <c r="B508" s="100" t="s">
        <v>114</v>
      </c>
    </row>
    <row r="509" spans="1:2" x14ac:dyDescent="0.3">
      <c r="A509" s="173" t="s">
        <v>164</v>
      </c>
      <c r="B509" s="100" t="s">
        <v>114</v>
      </c>
    </row>
    <row r="510" spans="1:2" ht="15.6" x14ac:dyDescent="0.3">
      <c r="A510" s="173" t="s">
        <v>164</v>
      </c>
      <c r="B510" s="16" t="s">
        <v>63</v>
      </c>
    </row>
    <row r="511" spans="1:2" ht="15.6" x14ac:dyDescent="0.3">
      <c r="A511" s="173" t="s">
        <v>164</v>
      </c>
      <c r="B511" s="16" t="s">
        <v>63</v>
      </c>
    </row>
    <row r="512" spans="1:2" ht="15.6" x14ac:dyDescent="0.3">
      <c r="A512" s="173" t="s">
        <v>164</v>
      </c>
      <c r="B512" s="16" t="s">
        <v>63</v>
      </c>
    </row>
    <row r="513" spans="1:2" ht="15.6" x14ac:dyDescent="0.3">
      <c r="A513" s="173" t="s">
        <v>164</v>
      </c>
      <c r="B513" s="16" t="s">
        <v>63</v>
      </c>
    </row>
    <row r="514" spans="1:2" ht="15.6" x14ac:dyDescent="0.3">
      <c r="A514" s="173" t="s">
        <v>164</v>
      </c>
      <c r="B514" s="16" t="s">
        <v>63</v>
      </c>
    </row>
    <row r="515" spans="1:2" ht="15.6" x14ac:dyDescent="0.3">
      <c r="A515" s="173" t="s">
        <v>164</v>
      </c>
      <c r="B515" s="16" t="s">
        <v>63</v>
      </c>
    </row>
    <row r="516" spans="1:2" ht="15.6" x14ac:dyDescent="0.3">
      <c r="A516" s="173" t="s">
        <v>164</v>
      </c>
      <c r="B516" s="16" t="s">
        <v>63</v>
      </c>
    </row>
    <row r="517" spans="1:2" ht="15.6" x14ac:dyDescent="0.3">
      <c r="A517" s="173" t="s">
        <v>164</v>
      </c>
      <c r="B517" s="16" t="s">
        <v>63</v>
      </c>
    </row>
    <row r="518" spans="1:2" ht="15.6" x14ac:dyDescent="0.3">
      <c r="A518" s="173" t="s">
        <v>164</v>
      </c>
      <c r="B518" s="16" t="s">
        <v>63</v>
      </c>
    </row>
    <row r="519" spans="1:2" ht="15.6" x14ac:dyDescent="0.3">
      <c r="A519" s="173" t="s">
        <v>164</v>
      </c>
      <c r="B519" s="16" t="s">
        <v>63</v>
      </c>
    </row>
    <row r="520" spans="1:2" ht="15.6" x14ac:dyDescent="0.3">
      <c r="A520" s="173" t="s">
        <v>164</v>
      </c>
      <c r="B520" s="16" t="s">
        <v>63</v>
      </c>
    </row>
    <row r="521" spans="1:2" x14ac:dyDescent="0.3">
      <c r="A521" s="173" t="s">
        <v>164</v>
      </c>
      <c r="B521" s="9" t="s">
        <v>100</v>
      </c>
    </row>
    <row r="522" spans="1:2" x14ac:dyDescent="0.3">
      <c r="A522" s="173" t="s">
        <v>164</v>
      </c>
      <c r="B522" s="9" t="s">
        <v>100</v>
      </c>
    </row>
    <row r="523" spans="1:2" x14ac:dyDescent="0.3">
      <c r="A523" s="173" t="s">
        <v>164</v>
      </c>
      <c r="B523" s="100" t="s">
        <v>112</v>
      </c>
    </row>
    <row r="524" spans="1:2" x14ac:dyDescent="0.3">
      <c r="A524" s="173" t="s">
        <v>164</v>
      </c>
      <c r="B524" s="100" t="s">
        <v>112</v>
      </c>
    </row>
    <row r="525" spans="1:2" x14ac:dyDescent="0.3">
      <c r="A525" s="173" t="s">
        <v>164</v>
      </c>
      <c r="B525" s="100" t="s">
        <v>112</v>
      </c>
    </row>
    <row r="526" spans="1:2" x14ac:dyDescent="0.3">
      <c r="A526" s="173" t="s">
        <v>164</v>
      </c>
      <c r="B526" s="100" t="s">
        <v>112</v>
      </c>
    </row>
    <row r="527" spans="1:2" ht="15.6" x14ac:dyDescent="0.3">
      <c r="A527" s="173" t="s">
        <v>164</v>
      </c>
      <c r="B527" s="16" t="s">
        <v>66</v>
      </c>
    </row>
    <row r="528" spans="1:2" ht="15.6" x14ac:dyDescent="0.3">
      <c r="A528" s="173" t="s">
        <v>164</v>
      </c>
      <c r="B528" s="16" t="s">
        <v>66</v>
      </c>
    </row>
    <row r="529" spans="1:2" ht="15.6" x14ac:dyDescent="0.3">
      <c r="A529" s="173" t="s">
        <v>164</v>
      </c>
      <c r="B529" s="16" t="s">
        <v>66</v>
      </c>
    </row>
    <row r="530" spans="1:2" ht="15.6" x14ac:dyDescent="0.3">
      <c r="A530" s="173" t="s">
        <v>164</v>
      </c>
      <c r="B530" s="16" t="s">
        <v>66</v>
      </c>
    </row>
    <row r="531" spans="1:2" ht="15.6" x14ac:dyDescent="0.3">
      <c r="A531" s="173" t="s">
        <v>164</v>
      </c>
      <c r="B531" s="16" t="s">
        <v>66</v>
      </c>
    </row>
    <row r="532" spans="1:2" ht="15.6" x14ac:dyDescent="0.3">
      <c r="A532" s="173" t="s">
        <v>164</v>
      </c>
      <c r="B532" s="16" t="s">
        <v>66</v>
      </c>
    </row>
    <row r="533" spans="1:2" ht="15.6" x14ac:dyDescent="0.3">
      <c r="A533" s="173" t="s">
        <v>164</v>
      </c>
      <c r="B533" s="16" t="s">
        <v>66</v>
      </c>
    </row>
    <row r="534" spans="1:2" ht="15.6" x14ac:dyDescent="0.3">
      <c r="A534" s="173" t="s">
        <v>164</v>
      </c>
      <c r="B534" s="16" t="s">
        <v>66</v>
      </c>
    </row>
    <row r="535" spans="1:2" ht="15.6" x14ac:dyDescent="0.3">
      <c r="A535" s="173" t="s">
        <v>164</v>
      </c>
      <c r="B535" s="16" t="s">
        <v>66</v>
      </c>
    </row>
    <row r="536" spans="1:2" ht="15.6" x14ac:dyDescent="0.3">
      <c r="A536" s="173" t="s">
        <v>164</v>
      </c>
      <c r="B536" s="16" t="s">
        <v>66</v>
      </c>
    </row>
    <row r="537" spans="1:2" ht="15.6" x14ac:dyDescent="0.3">
      <c r="A537" s="173" t="s">
        <v>164</v>
      </c>
      <c r="B537" s="16" t="s">
        <v>66</v>
      </c>
    </row>
    <row r="538" spans="1:2" ht="15.6" x14ac:dyDescent="0.3">
      <c r="A538" s="173" t="s">
        <v>164</v>
      </c>
      <c r="B538" s="16" t="s">
        <v>66</v>
      </c>
    </row>
    <row r="539" spans="1:2" ht="15.6" x14ac:dyDescent="0.3">
      <c r="A539" s="173" t="s">
        <v>164</v>
      </c>
      <c r="B539" s="16" t="s">
        <v>66</v>
      </c>
    </row>
    <row r="540" spans="1:2" ht="15.6" x14ac:dyDescent="0.3">
      <c r="A540" s="173" t="s">
        <v>164</v>
      </c>
      <c r="B540" s="16" t="s">
        <v>66</v>
      </c>
    </row>
    <row r="541" spans="1:2" ht="15.6" x14ac:dyDescent="0.3">
      <c r="A541" s="173" t="s">
        <v>164</v>
      </c>
      <c r="B541" s="16" t="s">
        <v>66</v>
      </c>
    </row>
    <row r="542" spans="1:2" ht="15.6" x14ac:dyDescent="0.3">
      <c r="A542" s="173" t="s">
        <v>164</v>
      </c>
      <c r="B542" s="16" t="s">
        <v>66</v>
      </c>
    </row>
    <row r="543" spans="1:2" ht="15.6" x14ac:dyDescent="0.3">
      <c r="A543" s="173" t="s">
        <v>164</v>
      </c>
      <c r="B543" s="16" t="s">
        <v>66</v>
      </c>
    </row>
    <row r="544" spans="1:2" ht="15.6" x14ac:dyDescent="0.3">
      <c r="A544" s="173" t="s">
        <v>164</v>
      </c>
      <c r="B544" s="16" t="s">
        <v>66</v>
      </c>
    </row>
    <row r="545" spans="1:2" ht="15.6" x14ac:dyDescent="0.3">
      <c r="A545" s="173" t="s">
        <v>164</v>
      </c>
      <c r="B545" s="16" t="s">
        <v>66</v>
      </c>
    </row>
    <row r="546" spans="1:2" ht="15.6" x14ac:dyDescent="0.3">
      <c r="A546" s="173" t="s">
        <v>164</v>
      </c>
      <c r="B546" s="16" t="s">
        <v>66</v>
      </c>
    </row>
    <row r="547" spans="1:2" ht="15.6" x14ac:dyDescent="0.3">
      <c r="A547" s="173" t="s">
        <v>164</v>
      </c>
      <c r="B547" s="16" t="s">
        <v>66</v>
      </c>
    </row>
    <row r="548" spans="1:2" ht="15.6" x14ac:dyDescent="0.3">
      <c r="A548" s="173" t="s">
        <v>164</v>
      </c>
      <c r="B548" s="16" t="s">
        <v>66</v>
      </c>
    </row>
    <row r="549" spans="1:2" ht="15.6" x14ac:dyDescent="0.3">
      <c r="A549" s="173" t="s">
        <v>164</v>
      </c>
      <c r="B549" s="16" t="s">
        <v>66</v>
      </c>
    </row>
    <row r="550" spans="1:2" ht="15.6" x14ac:dyDescent="0.3">
      <c r="A550" s="173" t="s">
        <v>164</v>
      </c>
      <c r="B550" s="16" t="s">
        <v>66</v>
      </c>
    </row>
    <row r="551" spans="1:2" ht="15.6" x14ac:dyDescent="0.3">
      <c r="A551" s="173" t="s">
        <v>164</v>
      </c>
      <c r="B551" s="16" t="s">
        <v>66</v>
      </c>
    </row>
    <row r="552" spans="1:2" ht="15.6" x14ac:dyDescent="0.3">
      <c r="A552" s="173" t="s">
        <v>164</v>
      </c>
      <c r="B552" s="16" t="s">
        <v>66</v>
      </c>
    </row>
    <row r="553" spans="1:2" ht="15.6" x14ac:dyDescent="0.3">
      <c r="A553" s="173" t="s">
        <v>164</v>
      </c>
      <c r="B553" s="16" t="s">
        <v>66</v>
      </c>
    </row>
    <row r="554" spans="1:2" ht="15.6" x14ac:dyDescent="0.3">
      <c r="A554" s="173" t="s">
        <v>164</v>
      </c>
      <c r="B554" s="16" t="s">
        <v>66</v>
      </c>
    </row>
    <row r="555" spans="1:2" ht="15.6" x14ac:dyDescent="0.3">
      <c r="A555" s="173" t="s">
        <v>164</v>
      </c>
      <c r="B555" s="16" t="s">
        <v>66</v>
      </c>
    </row>
    <row r="556" spans="1:2" ht="15.6" x14ac:dyDescent="0.3">
      <c r="A556" s="173" t="s">
        <v>164</v>
      </c>
      <c r="B556" s="16" t="s">
        <v>66</v>
      </c>
    </row>
    <row r="557" spans="1:2" ht="15.6" x14ac:dyDescent="0.3">
      <c r="A557" s="173" t="s">
        <v>164</v>
      </c>
      <c r="B557" s="16" t="s">
        <v>66</v>
      </c>
    </row>
    <row r="558" spans="1:2" ht="15.6" x14ac:dyDescent="0.3">
      <c r="A558" s="173" t="s">
        <v>164</v>
      </c>
      <c r="B558" s="16" t="s">
        <v>66</v>
      </c>
    </row>
    <row r="559" spans="1:2" ht="15.6" x14ac:dyDescent="0.3">
      <c r="A559" s="173" t="s">
        <v>164</v>
      </c>
      <c r="B559" s="16" t="s">
        <v>66</v>
      </c>
    </row>
    <row r="560" spans="1:2" ht="15.6" x14ac:dyDescent="0.3">
      <c r="A560" s="173" t="s">
        <v>164</v>
      </c>
      <c r="B560" s="16" t="s">
        <v>66</v>
      </c>
    </row>
    <row r="561" spans="1:2" ht="15.6" x14ac:dyDescent="0.3">
      <c r="A561" s="173" t="s">
        <v>164</v>
      </c>
      <c r="B561" s="16" t="s">
        <v>66</v>
      </c>
    </row>
    <row r="562" spans="1:2" ht="15.6" x14ac:dyDescent="0.3">
      <c r="A562" s="173" t="s">
        <v>164</v>
      </c>
      <c r="B562" s="16" t="s">
        <v>66</v>
      </c>
    </row>
    <row r="563" spans="1:2" ht="15.6" x14ac:dyDescent="0.3">
      <c r="A563" s="173" t="s">
        <v>164</v>
      </c>
      <c r="B563" s="16" t="s">
        <v>66</v>
      </c>
    </row>
    <row r="564" spans="1:2" ht="15.6" x14ac:dyDescent="0.3">
      <c r="A564" s="173" t="s">
        <v>164</v>
      </c>
      <c r="B564" s="16" t="s">
        <v>66</v>
      </c>
    </row>
    <row r="565" spans="1:2" ht="15.6" x14ac:dyDescent="0.3">
      <c r="A565" s="173" t="s">
        <v>164</v>
      </c>
      <c r="B565" s="16" t="s">
        <v>66</v>
      </c>
    </row>
    <row r="566" spans="1:2" ht="15.6" x14ac:dyDescent="0.3">
      <c r="A566" s="173" t="s">
        <v>164</v>
      </c>
      <c r="B566" s="16" t="s">
        <v>66</v>
      </c>
    </row>
    <row r="567" spans="1:2" ht="15.6" x14ac:dyDescent="0.3">
      <c r="A567" s="173" t="s">
        <v>164</v>
      </c>
      <c r="B567" s="16" t="s">
        <v>66</v>
      </c>
    </row>
    <row r="568" spans="1:2" ht="15.6" x14ac:dyDescent="0.3">
      <c r="A568" s="173" t="s">
        <v>164</v>
      </c>
      <c r="B568" s="16" t="s">
        <v>66</v>
      </c>
    </row>
    <row r="569" spans="1:2" ht="15.6" x14ac:dyDescent="0.3">
      <c r="A569" s="173" t="s">
        <v>164</v>
      </c>
      <c r="B569" s="16" t="s">
        <v>66</v>
      </c>
    </row>
    <row r="570" spans="1:2" ht="15.6" x14ac:dyDescent="0.3">
      <c r="A570" s="173" t="s">
        <v>164</v>
      </c>
      <c r="B570" s="16" t="s">
        <v>66</v>
      </c>
    </row>
    <row r="571" spans="1:2" ht="15.6" x14ac:dyDescent="0.3">
      <c r="A571" s="173" t="s">
        <v>164</v>
      </c>
      <c r="B571" s="16" t="s">
        <v>66</v>
      </c>
    </row>
    <row r="572" spans="1:2" ht="15.6" x14ac:dyDescent="0.3">
      <c r="A572" s="173" t="s">
        <v>164</v>
      </c>
      <c r="B572" s="16" t="s">
        <v>66</v>
      </c>
    </row>
    <row r="573" spans="1:2" ht="15.6" x14ac:dyDescent="0.3">
      <c r="A573" s="173" t="s">
        <v>164</v>
      </c>
      <c r="B573" s="16" t="s">
        <v>66</v>
      </c>
    </row>
    <row r="574" spans="1:2" ht="15.6" x14ac:dyDescent="0.3">
      <c r="A574" s="173" t="s">
        <v>164</v>
      </c>
      <c r="B574" s="16" t="s">
        <v>66</v>
      </c>
    </row>
    <row r="575" spans="1:2" ht="15.6" x14ac:dyDescent="0.3">
      <c r="A575" s="173" t="s">
        <v>164</v>
      </c>
      <c r="B575" s="16" t="s">
        <v>66</v>
      </c>
    </row>
    <row r="576" spans="1:2" ht="15.6" x14ac:dyDescent="0.3">
      <c r="A576" s="173" t="s">
        <v>164</v>
      </c>
      <c r="B576" s="16" t="s">
        <v>66</v>
      </c>
    </row>
    <row r="577" spans="1:2" ht="15.6" x14ac:dyDescent="0.3">
      <c r="A577" s="173" t="s">
        <v>164</v>
      </c>
      <c r="B577" s="16" t="s">
        <v>66</v>
      </c>
    </row>
    <row r="578" spans="1:2" ht="15.6" x14ac:dyDescent="0.3">
      <c r="A578" s="173" t="s">
        <v>164</v>
      </c>
      <c r="B578" s="16" t="s">
        <v>66</v>
      </c>
    </row>
    <row r="579" spans="1:2" ht="15.6" x14ac:dyDescent="0.3">
      <c r="A579" s="173" t="s">
        <v>164</v>
      </c>
      <c r="B579" s="16" t="s">
        <v>66</v>
      </c>
    </row>
    <row r="580" spans="1:2" ht="15.6" x14ac:dyDescent="0.3">
      <c r="A580" s="173" t="s">
        <v>164</v>
      </c>
      <c r="B580" s="16" t="s">
        <v>66</v>
      </c>
    </row>
    <row r="581" spans="1:2" ht="15.6" x14ac:dyDescent="0.3">
      <c r="A581" s="173" t="s">
        <v>164</v>
      </c>
      <c r="B581" s="16" t="s">
        <v>66</v>
      </c>
    </row>
    <row r="582" spans="1:2" ht="15.6" x14ac:dyDescent="0.3">
      <c r="A582" s="173" t="s">
        <v>164</v>
      </c>
      <c r="B582" s="16" t="s">
        <v>66</v>
      </c>
    </row>
    <row r="583" spans="1:2" ht="15.6" x14ac:dyDescent="0.3">
      <c r="A583" s="173" t="s">
        <v>164</v>
      </c>
      <c r="B583" s="16" t="s">
        <v>66</v>
      </c>
    </row>
    <row r="584" spans="1:2" ht="15.6" x14ac:dyDescent="0.3">
      <c r="A584" s="173" t="s">
        <v>164</v>
      </c>
      <c r="B584" s="16" t="s">
        <v>66</v>
      </c>
    </row>
    <row r="585" spans="1:2" ht="15.6" x14ac:dyDescent="0.3">
      <c r="A585" s="173" t="s">
        <v>164</v>
      </c>
      <c r="B585" s="16" t="s">
        <v>66</v>
      </c>
    </row>
    <row r="586" spans="1:2" ht="15.6" x14ac:dyDescent="0.3">
      <c r="A586" s="173" t="s">
        <v>164</v>
      </c>
      <c r="B586" s="16" t="s">
        <v>66</v>
      </c>
    </row>
    <row r="587" spans="1:2" ht="15.6" x14ac:dyDescent="0.3">
      <c r="A587" s="173" t="s">
        <v>164</v>
      </c>
      <c r="B587" s="16" t="s">
        <v>66</v>
      </c>
    </row>
    <row r="588" spans="1:2" ht="15.6" x14ac:dyDescent="0.3">
      <c r="A588" s="173" t="s">
        <v>164</v>
      </c>
      <c r="B588" s="16" t="s">
        <v>66</v>
      </c>
    </row>
    <row r="589" spans="1:2" ht="15.6" x14ac:dyDescent="0.3">
      <c r="A589" s="173" t="s">
        <v>164</v>
      </c>
      <c r="B589" s="16" t="s">
        <v>66</v>
      </c>
    </row>
    <row r="590" spans="1:2" ht="15.6" x14ac:dyDescent="0.3">
      <c r="A590" s="173" t="s">
        <v>164</v>
      </c>
      <c r="B590" s="16" t="s">
        <v>66</v>
      </c>
    </row>
    <row r="591" spans="1:2" ht="15.6" x14ac:dyDescent="0.3">
      <c r="A591" s="173" t="s">
        <v>164</v>
      </c>
      <c r="B591" s="16" t="s">
        <v>66</v>
      </c>
    </row>
    <row r="592" spans="1:2" ht="15.6" x14ac:dyDescent="0.3">
      <c r="A592" s="173" t="s">
        <v>164</v>
      </c>
      <c r="B592" s="16" t="s">
        <v>66</v>
      </c>
    </row>
    <row r="593" spans="1:2" ht="15.6" x14ac:dyDescent="0.3">
      <c r="A593" s="173" t="s">
        <v>164</v>
      </c>
      <c r="B593" s="16" t="s">
        <v>66</v>
      </c>
    </row>
    <row r="594" spans="1:2" ht="15.6" x14ac:dyDescent="0.3">
      <c r="A594" s="173" t="s">
        <v>164</v>
      </c>
      <c r="B594" s="16" t="s">
        <v>66</v>
      </c>
    </row>
    <row r="595" spans="1:2" ht="15.6" x14ac:dyDescent="0.3">
      <c r="A595" s="173" t="s">
        <v>164</v>
      </c>
      <c r="B595" s="16" t="s">
        <v>66</v>
      </c>
    </row>
    <row r="596" spans="1:2" ht="15.6" x14ac:dyDescent="0.3">
      <c r="A596" s="173" t="s">
        <v>164</v>
      </c>
      <c r="B596" s="16" t="s">
        <v>66</v>
      </c>
    </row>
    <row r="597" spans="1:2" ht="15.6" x14ac:dyDescent="0.3">
      <c r="A597" s="173" t="s">
        <v>164</v>
      </c>
      <c r="B597" s="16" t="s">
        <v>66</v>
      </c>
    </row>
    <row r="598" spans="1:2" ht="15.6" x14ac:dyDescent="0.3">
      <c r="A598" s="173" t="s">
        <v>164</v>
      </c>
      <c r="B598" s="16" t="s">
        <v>66</v>
      </c>
    </row>
    <row r="599" spans="1:2" ht="15.6" x14ac:dyDescent="0.3">
      <c r="A599" s="173" t="s">
        <v>164</v>
      </c>
      <c r="B599" s="16" t="s">
        <v>66</v>
      </c>
    </row>
    <row r="600" spans="1:2" ht="15.6" x14ac:dyDescent="0.3">
      <c r="A600" s="173" t="s">
        <v>164</v>
      </c>
      <c r="B600" s="16" t="s">
        <v>66</v>
      </c>
    </row>
    <row r="601" spans="1:2" ht="15.6" x14ac:dyDescent="0.3">
      <c r="A601" s="173" t="s">
        <v>164</v>
      </c>
      <c r="B601" s="16" t="s">
        <v>66</v>
      </c>
    </row>
    <row r="602" spans="1:2" ht="15.6" x14ac:dyDescent="0.3">
      <c r="A602" s="173" t="s">
        <v>164</v>
      </c>
      <c r="B602" s="16" t="s">
        <v>66</v>
      </c>
    </row>
    <row r="603" spans="1:2" ht="15.6" x14ac:dyDescent="0.3">
      <c r="A603" s="173" t="s">
        <v>164</v>
      </c>
      <c r="B603" s="16" t="s">
        <v>66</v>
      </c>
    </row>
    <row r="604" spans="1:2" ht="15.6" x14ac:dyDescent="0.3">
      <c r="A604" s="173" t="s">
        <v>164</v>
      </c>
      <c r="B604" s="16" t="s">
        <v>66</v>
      </c>
    </row>
    <row r="605" spans="1:2" ht="15.6" x14ac:dyDescent="0.3">
      <c r="A605" s="173" t="s">
        <v>164</v>
      </c>
      <c r="B605" s="16" t="s">
        <v>66</v>
      </c>
    </row>
    <row r="606" spans="1:2" ht="15.6" x14ac:dyDescent="0.3">
      <c r="A606" s="173" t="s">
        <v>164</v>
      </c>
      <c r="B606" s="16" t="s">
        <v>66</v>
      </c>
    </row>
    <row r="607" spans="1:2" ht="15.6" x14ac:dyDescent="0.3">
      <c r="A607" s="173" t="s">
        <v>164</v>
      </c>
      <c r="B607" s="16" t="s">
        <v>66</v>
      </c>
    </row>
    <row r="608" spans="1:2" ht="15.6" x14ac:dyDescent="0.3">
      <c r="A608" s="173" t="s">
        <v>164</v>
      </c>
      <c r="B608" s="16" t="s">
        <v>66</v>
      </c>
    </row>
    <row r="609" spans="1:2" ht="15.6" x14ac:dyDescent="0.3">
      <c r="A609" s="173" t="s">
        <v>164</v>
      </c>
      <c r="B609" s="16" t="s">
        <v>66</v>
      </c>
    </row>
    <row r="610" spans="1:2" ht="15.6" x14ac:dyDescent="0.3">
      <c r="A610" s="173" t="s">
        <v>164</v>
      </c>
      <c r="B610" s="16" t="s">
        <v>66</v>
      </c>
    </row>
    <row r="611" spans="1:2" x14ac:dyDescent="0.3">
      <c r="A611" s="173" t="s">
        <v>164</v>
      </c>
      <c r="B611" s="9" t="s">
        <v>98</v>
      </c>
    </row>
    <row r="612" spans="1:2" x14ac:dyDescent="0.3">
      <c r="A612" s="173" t="s">
        <v>164</v>
      </c>
      <c r="B612" s="9" t="s">
        <v>98</v>
      </c>
    </row>
    <row r="613" spans="1:2" x14ac:dyDescent="0.3">
      <c r="A613" s="173" t="s">
        <v>164</v>
      </c>
      <c r="B613" s="9" t="s">
        <v>98</v>
      </c>
    </row>
    <row r="614" spans="1:2" x14ac:dyDescent="0.3">
      <c r="A614" s="173" t="s">
        <v>164</v>
      </c>
      <c r="B614" s="9" t="s">
        <v>98</v>
      </c>
    </row>
    <row r="615" spans="1:2" x14ac:dyDescent="0.3">
      <c r="A615" s="173" t="s">
        <v>164</v>
      </c>
      <c r="B615" s="9" t="s">
        <v>98</v>
      </c>
    </row>
    <row r="616" spans="1:2" x14ac:dyDescent="0.3">
      <c r="A616" s="173" t="s">
        <v>164</v>
      </c>
      <c r="B616" s="9" t="s">
        <v>98</v>
      </c>
    </row>
    <row r="617" spans="1:2" x14ac:dyDescent="0.3">
      <c r="A617" s="173" t="s">
        <v>164</v>
      </c>
      <c r="B617" s="9" t="s">
        <v>98</v>
      </c>
    </row>
    <row r="618" spans="1:2" x14ac:dyDescent="0.3">
      <c r="A618" s="173" t="s">
        <v>164</v>
      </c>
      <c r="B618" s="9" t="s">
        <v>98</v>
      </c>
    </row>
    <row r="619" spans="1:2" x14ac:dyDescent="0.3">
      <c r="A619" s="173" t="s">
        <v>164</v>
      </c>
      <c r="B619" s="9" t="s">
        <v>98</v>
      </c>
    </row>
    <row r="620" spans="1:2" x14ac:dyDescent="0.3">
      <c r="A620" s="173" t="s">
        <v>164</v>
      </c>
      <c r="B620" s="9" t="s">
        <v>98</v>
      </c>
    </row>
    <row r="621" spans="1:2" x14ac:dyDescent="0.3">
      <c r="A621" s="173" t="s">
        <v>164</v>
      </c>
      <c r="B621" s="9" t="s">
        <v>98</v>
      </c>
    </row>
    <row r="622" spans="1:2" x14ac:dyDescent="0.3">
      <c r="A622" s="173" t="s">
        <v>164</v>
      </c>
      <c r="B622" s="9" t="s">
        <v>98</v>
      </c>
    </row>
    <row r="623" spans="1:2" x14ac:dyDescent="0.3">
      <c r="A623" s="173" t="s">
        <v>164</v>
      </c>
      <c r="B623" s="9" t="s">
        <v>98</v>
      </c>
    </row>
    <row r="624" spans="1:2" x14ac:dyDescent="0.3">
      <c r="A624" s="173" t="s">
        <v>164</v>
      </c>
      <c r="B624" s="9" t="s">
        <v>98</v>
      </c>
    </row>
    <row r="625" spans="1:2" x14ac:dyDescent="0.3">
      <c r="A625" s="173" t="s">
        <v>164</v>
      </c>
      <c r="B625" s="9" t="s">
        <v>98</v>
      </c>
    </row>
    <row r="626" spans="1:2" x14ac:dyDescent="0.3">
      <c r="A626" s="173" t="s">
        <v>164</v>
      </c>
      <c r="B626" s="9" t="s">
        <v>98</v>
      </c>
    </row>
    <row r="627" spans="1:2" x14ac:dyDescent="0.3">
      <c r="A627" s="173" t="s">
        <v>164</v>
      </c>
      <c r="B627" s="9" t="s">
        <v>98</v>
      </c>
    </row>
    <row r="628" spans="1:2" x14ac:dyDescent="0.3">
      <c r="A628" s="173" t="s">
        <v>164</v>
      </c>
      <c r="B628" s="9" t="s">
        <v>98</v>
      </c>
    </row>
    <row r="629" spans="1:2" x14ac:dyDescent="0.3">
      <c r="A629" s="173" t="s">
        <v>164</v>
      </c>
      <c r="B629" s="9" t="s">
        <v>98</v>
      </c>
    </row>
    <row r="630" spans="1:2" x14ac:dyDescent="0.3">
      <c r="A630" s="173" t="s">
        <v>164</v>
      </c>
      <c r="B630" s="9" t="s">
        <v>98</v>
      </c>
    </row>
    <row r="631" spans="1:2" x14ac:dyDescent="0.3">
      <c r="A631" s="173" t="s">
        <v>164</v>
      </c>
      <c r="B631" s="9" t="s">
        <v>98</v>
      </c>
    </row>
    <row r="632" spans="1:2" x14ac:dyDescent="0.3">
      <c r="A632" s="173" t="s">
        <v>164</v>
      </c>
      <c r="B632" s="9" t="s">
        <v>98</v>
      </c>
    </row>
    <row r="633" spans="1:2" x14ac:dyDescent="0.3">
      <c r="A633" s="173" t="s">
        <v>164</v>
      </c>
      <c r="B633" s="9" t="s">
        <v>98</v>
      </c>
    </row>
    <row r="634" spans="1:2" x14ac:dyDescent="0.3">
      <c r="A634" s="173" t="s">
        <v>164</v>
      </c>
      <c r="B634" s="9" t="s">
        <v>98</v>
      </c>
    </row>
    <row r="635" spans="1:2" x14ac:dyDescent="0.3">
      <c r="A635" s="173" t="s">
        <v>164</v>
      </c>
      <c r="B635" s="9" t="s">
        <v>98</v>
      </c>
    </row>
    <row r="636" spans="1:2" x14ac:dyDescent="0.3">
      <c r="A636" s="173" t="s">
        <v>164</v>
      </c>
      <c r="B636" s="9" t="s">
        <v>98</v>
      </c>
    </row>
    <row r="637" spans="1:2" x14ac:dyDescent="0.3">
      <c r="A637" s="173" t="s">
        <v>164</v>
      </c>
      <c r="B637" s="9" t="s">
        <v>98</v>
      </c>
    </row>
    <row r="638" spans="1:2" x14ac:dyDescent="0.3">
      <c r="A638" s="173" t="s">
        <v>164</v>
      </c>
      <c r="B638" s="9" t="s">
        <v>98</v>
      </c>
    </row>
    <row r="639" spans="1:2" x14ac:dyDescent="0.3">
      <c r="A639" s="173" t="s">
        <v>164</v>
      </c>
      <c r="B639" s="9" t="s">
        <v>98</v>
      </c>
    </row>
    <row r="640" spans="1:2" x14ac:dyDescent="0.3">
      <c r="A640" s="173" t="s">
        <v>164</v>
      </c>
      <c r="B640" s="9" t="s">
        <v>98</v>
      </c>
    </row>
    <row r="641" spans="1:2" x14ac:dyDescent="0.3">
      <c r="A641" s="173" t="s">
        <v>164</v>
      </c>
      <c r="B641" s="9" t="s">
        <v>98</v>
      </c>
    </row>
    <row r="642" spans="1:2" x14ac:dyDescent="0.3">
      <c r="A642" s="173" t="s">
        <v>164</v>
      </c>
      <c r="B642" s="9" t="s">
        <v>98</v>
      </c>
    </row>
    <row r="643" spans="1:2" x14ac:dyDescent="0.3">
      <c r="A643" s="173" t="s">
        <v>164</v>
      </c>
      <c r="B643" s="9" t="s">
        <v>98</v>
      </c>
    </row>
    <row r="644" spans="1:2" x14ac:dyDescent="0.3">
      <c r="A644" s="173" t="s">
        <v>164</v>
      </c>
      <c r="B644" s="9" t="s">
        <v>98</v>
      </c>
    </row>
    <row r="645" spans="1:2" x14ac:dyDescent="0.3">
      <c r="A645" s="173" t="s">
        <v>164</v>
      </c>
      <c r="B645" s="9" t="s">
        <v>98</v>
      </c>
    </row>
    <row r="646" spans="1:2" x14ac:dyDescent="0.3">
      <c r="A646" s="173" t="s">
        <v>164</v>
      </c>
      <c r="B646" s="9" t="s">
        <v>98</v>
      </c>
    </row>
    <row r="647" spans="1:2" x14ac:dyDescent="0.3">
      <c r="A647" s="173" t="s">
        <v>164</v>
      </c>
      <c r="B647" s="9" t="s">
        <v>98</v>
      </c>
    </row>
    <row r="648" spans="1:2" x14ac:dyDescent="0.3">
      <c r="A648" s="173" t="s">
        <v>164</v>
      </c>
      <c r="B648" s="9" t="s">
        <v>98</v>
      </c>
    </row>
    <row r="649" spans="1:2" x14ac:dyDescent="0.3">
      <c r="A649" s="173" t="s">
        <v>164</v>
      </c>
      <c r="B649" s="9" t="s">
        <v>98</v>
      </c>
    </row>
    <row r="650" spans="1:2" x14ac:dyDescent="0.3">
      <c r="A650" s="173" t="s">
        <v>164</v>
      </c>
      <c r="B650" s="9" t="s">
        <v>98</v>
      </c>
    </row>
    <row r="651" spans="1:2" x14ac:dyDescent="0.3">
      <c r="A651" s="173" t="s">
        <v>164</v>
      </c>
      <c r="B651" s="9" t="s">
        <v>98</v>
      </c>
    </row>
    <row r="652" spans="1:2" x14ac:dyDescent="0.3">
      <c r="A652" s="173" t="s">
        <v>164</v>
      </c>
      <c r="B652" s="9" t="s">
        <v>98</v>
      </c>
    </row>
    <row r="653" spans="1:2" x14ac:dyDescent="0.3">
      <c r="A653" s="173" t="s">
        <v>164</v>
      </c>
      <c r="B653" s="9" t="s">
        <v>98</v>
      </c>
    </row>
    <row r="654" spans="1:2" x14ac:dyDescent="0.3">
      <c r="A654" s="173" t="s">
        <v>164</v>
      </c>
      <c r="B654" s="9" t="s">
        <v>98</v>
      </c>
    </row>
    <row r="655" spans="1:2" x14ac:dyDescent="0.3">
      <c r="A655" s="173" t="s">
        <v>164</v>
      </c>
      <c r="B655" s="9" t="s">
        <v>98</v>
      </c>
    </row>
    <row r="656" spans="1:2" x14ac:dyDescent="0.3">
      <c r="A656" s="173" t="s">
        <v>164</v>
      </c>
      <c r="B656" s="9" t="s">
        <v>98</v>
      </c>
    </row>
    <row r="657" spans="1:2" x14ac:dyDescent="0.3">
      <c r="A657" s="173" t="s">
        <v>164</v>
      </c>
      <c r="B657" s="9" t="s">
        <v>98</v>
      </c>
    </row>
    <row r="658" spans="1:2" x14ac:dyDescent="0.3">
      <c r="A658" s="173" t="s">
        <v>164</v>
      </c>
      <c r="B658" s="9" t="s">
        <v>98</v>
      </c>
    </row>
    <row r="659" spans="1:2" x14ac:dyDescent="0.3">
      <c r="A659" s="173" t="s">
        <v>164</v>
      </c>
      <c r="B659" s="9" t="s">
        <v>98</v>
      </c>
    </row>
    <row r="660" spans="1:2" x14ac:dyDescent="0.3">
      <c r="A660" s="173" t="s">
        <v>164</v>
      </c>
      <c r="B660" s="9" t="s">
        <v>98</v>
      </c>
    </row>
    <row r="661" spans="1:2" x14ac:dyDescent="0.3">
      <c r="A661" s="173" t="s">
        <v>164</v>
      </c>
      <c r="B661" s="9" t="s">
        <v>98</v>
      </c>
    </row>
    <row r="662" spans="1:2" x14ac:dyDescent="0.3">
      <c r="A662" s="173" t="s">
        <v>164</v>
      </c>
      <c r="B662" s="9" t="s">
        <v>98</v>
      </c>
    </row>
    <row r="663" spans="1:2" x14ac:dyDescent="0.3">
      <c r="A663" s="173" t="s">
        <v>164</v>
      </c>
      <c r="B663" s="9" t="s">
        <v>98</v>
      </c>
    </row>
    <row r="664" spans="1:2" x14ac:dyDescent="0.3">
      <c r="A664" s="173" t="s">
        <v>164</v>
      </c>
      <c r="B664" s="9" t="s">
        <v>98</v>
      </c>
    </row>
    <row r="665" spans="1:2" x14ac:dyDescent="0.3">
      <c r="A665" s="173" t="s">
        <v>164</v>
      </c>
      <c r="B665" s="9" t="s">
        <v>98</v>
      </c>
    </row>
    <row r="666" spans="1:2" x14ac:dyDescent="0.3">
      <c r="A666" s="173" t="s">
        <v>164</v>
      </c>
      <c r="B666" s="9" t="s">
        <v>98</v>
      </c>
    </row>
    <row r="667" spans="1:2" x14ac:dyDescent="0.3">
      <c r="A667" s="173" t="s">
        <v>164</v>
      </c>
      <c r="B667" s="9" t="s">
        <v>98</v>
      </c>
    </row>
    <row r="668" spans="1:2" x14ac:dyDescent="0.3">
      <c r="A668" s="173" t="s">
        <v>164</v>
      </c>
      <c r="B668" s="9" t="s">
        <v>98</v>
      </c>
    </row>
    <row r="669" spans="1:2" x14ac:dyDescent="0.3">
      <c r="A669" s="173" t="s">
        <v>164</v>
      </c>
      <c r="B669" s="9" t="s">
        <v>98</v>
      </c>
    </row>
    <row r="670" spans="1:2" x14ac:dyDescent="0.3">
      <c r="A670" s="173" t="s">
        <v>164</v>
      </c>
      <c r="B670" s="9" t="s">
        <v>98</v>
      </c>
    </row>
    <row r="671" spans="1:2" x14ac:dyDescent="0.3">
      <c r="A671" s="173" t="s">
        <v>164</v>
      </c>
      <c r="B671" s="9" t="s">
        <v>98</v>
      </c>
    </row>
    <row r="672" spans="1:2" x14ac:dyDescent="0.3">
      <c r="A672" s="173" t="s">
        <v>164</v>
      </c>
      <c r="B672" s="9" t="s">
        <v>98</v>
      </c>
    </row>
    <row r="673" spans="1:2" x14ac:dyDescent="0.3">
      <c r="A673" s="173" t="s">
        <v>164</v>
      </c>
      <c r="B673" s="9" t="s">
        <v>98</v>
      </c>
    </row>
    <row r="674" spans="1:2" x14ac:dyDescent="0.3">
      <c r="A674" s="173" t="s">
        <v>164</v>
      </c>
      <c r="B674" s="9" t="s">
        <v>98</v>
      </c>
    </row>
    <row r="675" spans="1:2" x14ac:dyDescent="0.3">
      <c r="A675" s="173" t="s">
        <v>164</v>
      </c>
      <c r="B675" s="9" t="s">
        <v>98</v>
      </c>
    </row>
    <row r="676" spans="1:2" x14ac:dyDescent="0.3">
      <c r="A676" s="173" t="s">
        <v>164</v>
      </c>
      <c r="B676" s="9" t="s">
        <v>98</v>
      </c>
    </row>
    <row r="677" spans="1:2" x14ac:dyDescent="0.3">
      <c r="A677" s="173" t="s">
        <v>164</v>
      </c>
      <c r="B677" s="9" t="s">
        <v>98</v>
      </c>
    </row>
    <row r="678" spans="1:2" x14ac:dyDescent="0.3">
      <c r="A678" s="173" t="s">
        <v>164</v>
      </c>
      <c r="B678" s="9" t="s">
        <v>98</v>
      </c>
    </row>
    <row r="679" spans="1:2" x14ac:dyDescent="0.3">
      <c r="A679" s="173" t="s">
        <v>164</v>
      </c>
      <c r="B679" s="9" t="s">
        <v>98</v>
      </c>
    </row>
    <row r="680" spans="1:2" x14ac:dyDescent="0.3">
      <c r="A680" s="173" t="s">
        <v>164</v>
      </c>
      <c r="B680" s="9" t="s">
        <v>98</v>
      </c>
    </row>
    <row r="681" spans="1:2" x14ac:dyDescent="0.3">
      <c r="A681" s="173" t="s">
        <v>164</v>
      </c>
      <c r="B681" s="9" t="s">
        <v>98</v>
      </c>
    </row>
    <row r="682" spans="1:2" x14ac:dyDescent="0.3">
      <c r="A682" s="173" t="s">
        <v>164</v>
      </c>
      <c r="B682" s="9" t="s">
        <v>98</v>
      </c>
    </row>
    <row r="683" spans="1:2" x14ac:dyDescent="0.3">
      <c r="A683" s="173" t="s">
        <v>164</v>
      </c>
      <c r="B683" s="9" t="s">
        <v>98</v>
      </c>
    </row>
    <row r="684" spans="1:2" x14ac:dyDescent="0.3">
      <c r="A684" s="173" t="s">
        <v>164</v>
      </c>
      <c r="B684" s="9" t="s">
        <v>98</v>
      </c>
    </row>
    <row r="685" spans="1:2" x14ac:dyDescent="0.3">
      <c r="A685" s="173" t="s">
        <v>164</v>
      </c>
      <c r="B685" s="9" t="s">
        <v>98</v>
      </c>
    </row>
    <row r="686" spans="1:2" x14ac:dyDescent="0.3">
      <c r="A686" s="173" t="s">
        <v>164</v>
      </c>
      <c r="B686" s="9" t="s">
        <v>98</v>
      </c>
    </row>
    <row r="687" spans="1:2" x14ac:dyDescent="0.3">
      <c r="A687" s="173" t="s">
        <v>164</v>
      </c>
      <c r="B687" s="9" t="s">
        <v>98</v>
      </c>
    </row>
    <row r="688" spans="1:2" x14ac:dyDescent="0.3">
      <c r="A688" s="173" t="s">
        <v>164</v>
      </c>
      <c r="B688" s="9" t="s">
        <v>98</v>
      </c>
    </row>
    <row r="689" spans="1:2" x14ac:dyDescent="0.3">
      <c r="A689" s="173" t="s">
        <v>164</v>
      </c>
      <c r="B689" s="9" t="s">
        <v>98</v>
      </c>
    </row>
    <row r="690" spans="1:2" x14ac:dyDescent="0.3">
      <c r="A690" s="173" t="s">
        <v>164</v>
      </c>
      <c r="B690" s="9" t="s">
        <v>98</v>
      </c>
    </row>
    <row r="691" spans="1:2" x14ac:dyDescent="0.3">
      <c r="A691" s="173" t="s">
        <v>164</v>
      </c>
      <c r="B691" s="9" t="s">
        <v>98</v>
      </c>
    </row>
    <row r="692" spans="1:2" x14ac:dyDescent="0.3">
      <c r="A692" s="173" t="s">
        <v>164</v>
      </c>
      <c r="B692" s="9" t="s">
        <v>98</v>
      </c>
    </row>
    <row r="693" spans="1:2" x14ac:dyDescent="0.3">
      <c r="A693" s="173" t="s">
        <v>164</v>
      </c>
      <c r="B693" s="9" t="s">
        <v>98</v>
      </c>
    </row>
    <row r="694" spans="1:2" x14ac:dyDescent="0.3">
      <c r="A694" s="173" t="s">
        <v>164</v>
      </c>
      <c r="B694" s="9" t="s">
        <v>98</v>
      </c>
    </row>
    <row r="695" spans="1:2" x14ac:dyDescent="0.3">
      <c r="A695" s="173" t="s">
        <v>164</v>
      </c>
      <c r="B695" s="9" t="s">
        <v>98</v>
      </c>
    </row>
    <row r="696" spans="1:2" x14ac:dyDescent="0.3">
      <c r="A696" s="173" t="s">
        <v>164</v>
      </c>
      <c r="B696" s="9" t="s">
        <v>98</v>
      </c>
    </row>
    <row r="697" spans="1:2" x14ac:dyDescent="0.3">
      <c r="A697" s="173" t="s">
        <v>164</v>
      </c>
      <c r="B697" s="9" t="s">
        <v>98</v>
      </c>
    </row>
    <row r="698" spans="1:2" x14ac:dyDescent="0.3">
      <c r="A698" s="173" t="s">
        <v>164</v>
      </c>
      <c r="B698" s="9" t="s">
        <v>98</v>
      </c>
    </row>
    <row r="699" spans="1:2" x14ac:dyDescent="0.3">
      <c r="A699" s="173" t="s">
        <v>164</v>
      </c>
      <c r="B699" s="9" t="s">
        <v>98</v>
      </c>
    </row>
    <row r="700" spans="1:2" x14ac:dyDescent="0.3">
      <c r="A700" s="173" t="s">
        <v>164</v>
      </c>
      <c r="B700" s="9" t="s">
        <v>98</v>
      </c>
    </row>
    <row r="701" spans="1:2" x14ac:dyDescent="0.3">
      <c r="A701" s="173" t="s">
        <v>164</v>
      </c>
      <c r="B701" s="9" t="s">
        <v>98</v>
      </c>
    </row>
    <row r="702" spans="1:2" x14ac:dyDescent="0.3">
      <c r="A702" s="173" t="s">
        <v>164</v>
      </c>
      <c r="B702" s="9" t="s">
        <v>98</v>
      </c>
    </row>
    <row r="703" spans="1:2" x14ac:dyDescent="0.3">
      <c r="A703" s="173" t="s">
        <v>164</v>
      </c>
      <c r="B703" s="9" t="s">
        <v>98</v>
      </c>
    </row>
    <row r="704" spans="1:2" x14ac:dyDescent="0.3">
      <c r="A704" s="173" t="s">
        <v>164</v>
      </c>
      <c r="B704" s="9" t="s">
        <v>98</v>
      </c>
    </row>
    <row r="705" spans="1:2" x14ac:dyDescent="0.3">
      <c r="A705" s="173" t="s">
        <v>164</v>
      </c>
      <c r="B705" s="9" t="s">
        <v>98</v>
      </c>
    </row>
    <row r="706" spans="1:2" x14ac:dyDescent="0.3">
      <c r="A706" s="173" t="s">
        <v>164</v>
      </c>
      <c r="B706" s="9" t="s">
        <v>98</v>
      </c>
    </row>
    <row r="707" spans="1:2" x14ac:dyDescent="0.3">
      <c r="A707" s="173" t="s">
        <v>164</v>
      </c>
      <c r="B707" s="9" t="s">
        <v>98</v>
      </c>
    </row>
    <row r="708" spans="1:2" x14ac:dyDescent="0.3">
      <c r="A708" s="173" t="s">
        <v>164</v>
      </c>
      <c r="B708" s="9" t="s">
        <v>98</v>
      </c>
    </row>
    <row r="709" spans="1:2" x14ac:dyDescent="0.3">
      <c r="A709" s="173" t="s">
        <v>164</v>
      </c>
      <c r="B709" s="9" t="s">
        <v>98</v>
      </c>
    </row>
    <row r="710" spans="1:2" x14ac:dyDescent="0.3">
      <c r="A710" s="173" t="s">
        <v>164</v>
      </c>
      <c r="B710" s="9" t="s">
        <v>98</v>
      </c>
    </row>
    <row r="711" spans="1:2" x14ac:dyDescent="0.3">
      <c r="A711" s="173" t="s">
        <v>164</v>
      </c>
      <c r="B711" s="9" t="s">
        <v>98</v>
      </c>
    </row>
    <row r="712" spans="1:2" x14ac:dyDescent="0.3">
      <c r="A712" s="173" t="s">
        <v>164</v>
      </c>
      <c r="B712" s="9" t="s">
        <v>98</v>
      </c>
    </row>
    <row r="713" spans="1:2" x14ac:dyDescent="0.3">
      <c r="A713" s="173" t="s">
        <v>164</v>
      </c>
      <c r="B713" s="9" t="s">
        <v>98</v>
      </c>
    </row>
    <row r="714" spans="1:2" x14ac:dyDescent="0.3">
      <c r="A714" s="173" t="s">
        <v>164</v>
      </c>
      <c r="B714" s="9" t="s">
        <v>98</v>
      </c>
    </row>
    <row r="715" spans="1:2" x14ac:dyDescent="0.3">
      <c r="A715" s="173" t="s">
        <v>164</v>
      </c>
      <c r="B715" s="9" t="s">
        <v>98</v>
      </c>
    </row>
    <row r="716" spans="1:2" x14ac:dyDescent="0.3">
      <c r="A716" s="173" t="s">
        <v>164</v>
      </c>
      <c r="B716" s="9" t="s">
        <v>98</v>
      </c>
    </row>
    <row r="717" spans="1:2" x14ac:dyDescent="0.3">
      <c r="A717" s="173" t="s">
        <v>164</v>
      </c>
      <c r="B717" s="9" t="s">
        <v>98</v>
      </c>
    </row>
    <row r="718" spans="1:2" x14ac:dyDescent="0.3">
      <c r="A718" s="173" t="s">
        <v>164</v>
      </c>
      <c r="B718" s="9" t="s">
        <v>98</v>
      </c>
    </row>
    <row r="719" spans="1:2" x14ac:dyDescent="0.3">
      <c r="A719" s="173" t="s">
        <v>164</v>
      </c>
      <c r="B719" s="9" t="s">
        <v>98</v>
      </c>
    </row>
    <row r="720" spans="1:2" x14ac:dyDescent="0.3">
      <c r="A720" s="173" t="s">
        <v>164</v>
      </c>
      <c r="B720" s="9" t="s">
        <v>98</v>
      </c>
    </row>
    <row r="721" spans="1:2" x14ac:dyDescent="0.3">
      <c r="A721" s="173" t="s">
        <v>164</v>
      </c>
      <c r="B721" s="9" t="s">
        <v>98</v>
      </c>
    </row>
    <row r="722" spans="1:2" x14ac:dyDescent="0.3">
      <c r="A722" s="173" t="s">
        <v>164</v>
      </c>
      <c r="B722" s="9" t="s">
        <v>98</v>
      </c>
    </row>
    <row r="723" spans="1:2" x14ac:dyDescent="0.3">
      <c r="A723" s="173" t="s">
        <v>164</v>
      </c>
      <c r="B723" s="9" t="s">
        <v>98</v>
      </c>
    </row>
    <row r="724" spans="1:2" x14ac:dyDescent="0.3">
      <c r="A724" s="173" t="s">
        <v>164</v>
      </c>
      <c r="B724" s="9" t="s">
        <v>98</v>
      </c>
    </row>
    <row r="725" spans="1:2" x14ac:dyDescent="0.3">
      <c r="A725" s="173" t="s">
        <v>164</v>
      </c>
      <c r="B725" s="9" t="s">
        <v>98</v>
      </c>
    </row>
    <row r="726" spans="1:2" x14ac:dyDescent="0.3">
      <c r="A726" s="173" t="s">
        <v>164</v>
      </c>
      <c r="B726" s="9" t="s">
        <v>98</v>
      </c>
    </row>
    <row r="727" spans="1:2" x14ac:dyDescent="0.3">
      <c r="A727" s="173" t="s">
        <v>164</v>
      </c>
      <c r="B727" s="9" t="s">
        <v>98</v>
      </c>
    </row>
    <row r="728" spans="1:2" x14ac:dyDescent="0.3">
      <c r="A728" s="173" t="s">
        <v>164</v>
      </c>
      <c r="B728" s="9" t="s">
        <v>98</v>
      </c>
    </row>
    <row r="729" spans="1:2" x14ac:dyDescent="0.3">
      <c r="A729" s="173" t="s">
        <v>164</v>
      </c>
      <c r="B729" s="9" t="s">
        <v>98</v>
      </c>
    </row>
    <row r="730" spans="1:2" x14ac:dyDescent="0.3">
      <c r="A730" s="173" t="s">
        <v>164</v>
      </c>
      <c r="B730" s="9" t="s">
        <v>98</v>
      </c>
    </row>
    <row r="731" spans="1:2" x14ac:dyDescent="0.3">
      <c r="A731" s="173" t="s">
        <v>164</v>
      </c>
      <c r="B731" s="9" t="s">
        <v>98</v>
      </c>
    </row>
    <row r="732" spans="1:2" x14ac:dyDescent="0.3">
      <c r="A732" s="173" t="s">
        <v>164</v>
      </c>
      <c r="B732" s="9" t="s">
        <v>98</v>
      </c>
    </row>
    <row r="733" spans="1:2" x14ac:dyDescent="0.3">
      <c r="A733" s="173" t="s">
        <v>164</v>
      </c>
      <c r="B733" s="9" t="s">
        <v>98</v>
      </c>
    </row>
    <row r="734" spans="1:2" x14ac:dyDescent="0.3">
      <c r="A734" s="173" t="s">
        <v>164</v>
      </c>
      <c r="B734" s="9" t="s">
        <v>98</v>
      </c>
    </row>
    <row r="735" spans="1:2" x14ac:dyDescent="0.3">
      <c r="A735" s="173" t="s">
        <v>164</v>
      </c>
      <c r="B735" s="9" t="s">
        <v>98</v>
      </c>
    </row>
    <row r="736" spans="1:2" x14ac:dyDescent="0.3">
      <c r="A736" s="173" t="s">
        <v>164</v>
      </c>
      <c r="B736" s="9" t="s">
        <v>98</v>
      </c>
    </row>
    <row r="737" spans="1:2" x14ac:dyDescent="0.3">
      <c r="A737" s="173" t="s">
        <v>164</v>
      </c>
      <c r="B737" s="9" t="s">
        <v>98</v>
      </c>
    </row>
    <row r="738" spans="1:2" x14ac:dyDescent="0.3">
      <c r="A738" s="173" t="s">
        <v>164</v>
      </c>
      <c r="B738" s="9" t="s">
        <v>98</v>
      </c>
    </row>
    <row r="739" spans="1:2" x14ac:dyDescent="0.3">
      <c r="A739" s="173" t="s">
        <v>164</v>
      </c>
      <c r="B739" s="9" t="s">
        <v>98</v>
      </c>
    </row>
    <row r="740" spans="1:2" x14ac:dyDescent="0.3">
      <c r="A740" s="173" t="s">
        <v>164</v>
      </c>
      <c r="B740" s="9" t="s">
        <v>98</v>
      </c>
    </row>
    <row r="741" spans="1:2" x14ac:dyDescent="0.3">
      <c r="A741" s="173" t="s">
        <v>164</v>
      </c>
      <c r="B741" s="9" t="s">
        <v>98</v>
      </c>
    </row>
    <row r="742" spans="1:2" x14ac:dyDescent="0.3">
      <c r="A742" s="173" t="s">
        <v>164</v>
      </c>
      <c r="B742" s="9" t="s">
        <v>98</v>
      </c>
    </row>
    <row r="743" spans="1:2" x14ac:dyDescent="0.3">
      <c r="A743" s="173" t="s">
        <v>164</v>
      </c>
      <c r="B743" s="9" t="s">
        <v>98</v>
      </c>
    </row>
    <row r="744" spans="1:2" x14ac:dyDescent="0.3">
      <c r="A744" s="173" t="s">
        <v>164</v>
      </c>
      <c r="B744" s="9" t="s">
        <v>98</v>
      </c>
    </row>
    <row r="745" spans="1:2" x14ac:dyDescent="0.3">
      <c r="A745" s="173" t="s">
        <v>164</v>
      </c>
      <c r="B745" s="9" t="s">
        <v>98</v>
      </c>
    </row>
    <row r="746" spans="1:2" x14ac:dyDescent="0.3">
      <c r="A746" s="173" t="s">
        <v>164</v>
      </c>
      <c r="B746" s="9" t="s">
        <v>98</v>
      </c>
    </row>
    <row r="747" spans="1:2" x14ac:dyDescent="0.3">
      <c r="A747" s="173" t="s">
        <v>164</v>
      </c>
      <c r="B747" s="9" t="s">
        <v>98</v>
      </c>
    </row>
    <row r="748" spans="1:2" x14ac:dyDescent="0.3">
      <c r="A748" s="173" t="s">
        <v>164</v>
      </c>
      <c r="B748" s="9" t="s">
        <v>98</v>
      </c>
    </row>
    <row r="749" spans="1:2" x14ac:dyDescent="0.3">
      <c r="A749" s="173" t="s">
        <v>164</v>
      </c>
      <c r="B749" s="9" t="s">
        <v>98</v>
      </c>
    </row>
    <row r="750" spans="1:2" x14ac:dyDescent="0.3">
      <c r="A750" s="173" t="s">
        <v>164</v>
      </c>
      <c r="B750" s="9" t="s">
        <v>98</v>
      </c>
    </row>
    <row r="751" spans="1:2" x14ac:dyDescent="0.3">
      <c r="A751" s="173" t="s">
        <v>164</v>
      </c>
      <c r="B751" s="9" t="s">
        <v>98</v>
      </c>
    </row>
    <row r="752" spans="1:2" x14ac:dyDescent="0.3">
      <c r="A752" s="173" t="s">
        <v>164</v>
      </c>
      <c r="B752" s="9" t="s">
        <v>98</v>
      </c>
    </row>
    <row r="753" spans="1:2" x14ac:dyDescent="0.3">
      <c r="A753" s="173" t="s">
        <v>164</v>
      </c>
      <c r="B753" s="9" t="s">
        <v>98</v>
      </c>
    </row>
    <row r="754" spans="1:2" x14ac:dyDescent="0.3">
      <c r="A754" s="173" t="s">
        <v>164</v>
      </c>
      <c r="B754" s="9" t="s">
        <v>98</v>
      </c>
    </row>
    <row r="755" spans="1:2" x14ac:dyDescent="0.3">
      <c r="A755" s="173" t="s">
        <v>164</v>
      </c>
      <c r="B755" s="9" t="s">
        <v>98</v>
      </c>
    </row>
    <row r="756" spans="1:2" x14ac:dyDescent="0.3">
      <c r="A756" s="173" t="s">
        <v>164</v>
      </c>
      <c r="B756" s="9" t="s">
        <v>98</v>
      </c>
    </row>
    <row r="757" spans="1:2" x14ac:dyDescent="0.3">
      <c r="A757" s="173" t="s">
        <v>164</v>
      </c>
      <c r="B757" s="9" t="s">
        <v>98</v>
      </c>
    </row>
    <row r="758" spans="1:2" x14ac:dyDescent="0.3">
      <c r="A758" s="173" t="s">
        <v>164</v>
      </c>
      <c r="B758" s="9" t="s">
        <v>98</v>
      </c>
    </row>
    <row r="759" spans="1:2" x14ac:dyDescent="0.3">
      <c r="A759" s="173" t="s">
        <v>164</v>
      </c>
      <c r="B759" s="9" t="s">
        <v>98</v>
      </c>
    </row>
    <row r="760" spans="1:2" x14ac:dyDescent="0.3">
      <c r="A760" s="173" t="s">
        <v>164</v>
      </c>
      <c r="B760" s="9" t="s">
        <v>98</v>
      </c>
    </row>
    <row r="761" spans="1:2" x14ac:dyDescent="0.3">
      <c r="A761" s="173" t="s">
        <v>164</v>
      </c>
      <c r="B761" s="9" t="s">
        <v>98</v>
      </c>
    </row>
    <row r="762" spans="1:2" x14ac:dyDescent="0.3">
      <c r="A762" s="173" t="s">
        <v>164</v>
      </c>
      <c r="B762" s="9" t="s">
        <v>98</v>
      </c>
    </row>
    <row r="763" spans="1:2" x14ac:dyDescent="0.3">
      <c r="A763" s="173" t="s">
        <v>164</v>
      </c>
      <c r="B763" s="9" t="s">
        <v>98</v>
      </c>
    </row>
    <row r="764" spans="1:2" x14ac:dyDescent="0.3">
      <c r="A764" s="173" t="s">
        <v>164</v>
      </c>
      <c r="B764" s="9" t="s">
        <v>98</v>
      </c>
    </row>
    <row r="765" spans="1:2" x14ac:dyDescent="0.3">
      <c r="A765" s="173" t="s">
        <v>164</v>
      </c>
      <c r="B765" s="9" t="s">
        <v>98</v>
      </c>
    </row>
    <row r="766" spans="1:2" x14ac:dyDescent="0.3">
      <c r="A766" s="173" t="s">
        <v>164</v>
      </c>
      <c r="B766" s="9" t="s">
        <v>98</v>
      </c>
    </row>
    <row r="767" spans="1:2" x14ac:dyDescent="0.3">
      <c r="A767" s="173" t="s">
        <v>164</v>
      </c>
      <c r="B767" s="9" t="s">
        <v>98</v>
      </c>
    </row>
    <row r="768" spans="1:2" x14ac:dyDescent="0.3">
      <c r="A768" s="173" t="s">
        <v>164</v>
      </c>
      <c r="B768" s="9" t="s">
        <v>98</v>
      </c>
    </row>
    <row r="769" spans="1:2" x14ac:dyDescent="0.3">
      <c r="A769" s="173" t="s">
        <v>164</v>
      </c>
      <c r="B769" s="9" t="s">
        <v>98</v>
      </c>
    </row>
    <row r="770" spans="1:2" x14ac:dyDescent="0.3">
      <c r="A770" s="173" t="s">
        <v>164</v>
      </c>
      <c r="B770" s="9" t="s">
        <v>98</v>
      </c>
    </row>
    <row r="771" spans="1:2" x14ac:dyDescent="0.3">
      <c r="A771" s="173" t="s">
        <v>164</v>
      </c>
      <c r="B771" s="9" t="s">
        <v>98</v>
      </c>
    </row>
    <row r="772" spans="1:2" x14ac:dyDescent="0.3">
      <c r="A772" s="173" t="s">
        <v>164</v>
      </c>
      <c r="B772" s="9" t="s">
        <v>98</v>
      </c>
    </row>
    <row r="773" spans="1:2" x14ac:dyDescent="0.3">
      <c r="A773" s="173" t="s">
        <v>164</v>
      </c>
      <c r="B773" s="9" t="s">
        <v>98</v>
      </c>
    </row>
    <row r="774" spans="1:2" x14ac:dyDescent="0.3">
      <c r="A774" s="173" t="s">
        <v>164</v>
      </c>
      <c r="B774" s="9" t="s">
        <v>98</v>
      </c>
    </row>
    <row r="775" spans="1:2" x14ac:dyDescent="0.3">
      <c r="A775" s="173" t="s">
        <v>164</v>
      </c>
      <c r="B775" s="9" t="s">
        <v>98</v>
      </c>
    </row>
    <row r="776" spans="1:2" x14ac:dyDescent="0.3">
      <c r="A776" s="173" t="s">
        <v>164</v>
      </c>
      <c r="B776" s="9" t="s">
        <v>98</v>
      </c>
    </row>
    <row r="777" spans="1:2" x14ac:dyDescent="0.3">
      <c r="A777" s="173" t="s">
        <v>164</v>
      </c>
      <c r="B777" s="9" t="s">
        <v>98</v>
      </c>
    </row>
    <row r="778" spans="1:2" x14ac:dyDescent="0.3">
      <c r="A778" s="173" t="s">
        <v>164</v>
      </c>
      <c r="B778" s="9" t="s">
        <v>98</v>
      </c>
    </row>
    <row r="779" spans="1:2" x14ac:dyDescent="0.3">
      <c r="A779" s="173" t="s">
        <v>164</v>
      </c>
      <c r="B779" s="9" t="s">
        <v>98</v>
      </c>
    </row>
    <row r="780" spans="1:2" x14ac:dyDescent="0.3">
      <c r="A780" s="173" t="s">
        <v>164</v>
      </c>
      <c r="B780" s="9" t="s">
        <v>98</v>
      </c>
    </row>
    <row r="781" spans="1:2" x14ac:dyDescent="0.3">
      <c r="A781" s="173" t="s">
        <v>164</v>
      </c>
      <c r="B781" s="9" t="s">
        <v>98</v>
      </c>
    </row>
    <row r="782" spans="1:2" x14ac:dyDescent="0.3">
      <c r="A782" s="173" t="s">
        <v>164</v>
      </c>
      <c r="B782" s="9" t="s">
        <v>98</v>
      </c>
    </row>
    <row r="783" spans="1:2" x14ac:dyDescent="0.3">
      <c r="A783" s="173" t="s">
        <v>164</v>
      </c>
      <c r="B783" s="9" t="s">
        <v>98</v>
      </c>
    </row>
    <row r="784" spans="1:2" x14ac:dyDescent="0.3">
      <c r="A784" s="173" t="s">
        <v>164</v>
      </c>
      <c r="B784" s="9" t="s">
        <v>98</v>
      </c>
    </row>
    <row r="785" spans="1:2" x14ac:dyDescent="0.3">
      <c r="A785" s="173" t="s">
        <v>164</v>
      </c>
      <c r="B785" s="9" t="s">
        <v>98</v>
      </c>
    </row>
    <row r="786" spans="1:2" x14ac:dyDescent="0.3">
      <c r="A786" s="173" t="s">
        <v>164</v>
      </c>
      <c r="B786" s="9" t="s">
        <v>98</v>
      </c>
    </row>
    <row r="787" spans="1:2" x14ac:dyDescent="0.3">
      <c r="A787" s="173" t="s">
        <v>164</v>
      </c>
      <c r="B787" s="9" t="s">
        <v>98</v>
      </c>
    </row>
    <row r="788" spans="1:2" x14ac:dyDescent="0.3">
      <c r="A788" s="173" t="s">
        <v>164</v>
      </c>
      <c r="B788" s="9" t="s">
        <v>98</v>
      </c>
    </row>
    <row r="789" spans="1:2" x14ac:dyDescent="0.3">
      <c r="A789" s="173" t="s">
        <v>164</v>
      </c>
      <c r="B789" s="9" t="s">
        <v>98</v>
      </c>
    </row>
    <row r="790" spans="1:2" x14ac:dyDescent="0.3">
      <c r="A790" s="173" t="s">
        <v>164</v>
      </c>
      <c r="B790" s="9" t="s">
        <v>98</v>
      </c>
    </row>
    <row r="791" spans="1:2" x14ac:dyDescent="0.3">
      <c r="A791" s="173" t="s">
        <v>164</v>
      </c>
      <c r="B791" s="9" t="s">
        <v>98</v>
      </c>
    </row>
    <row r="792" spans="1:2" x14ac:dyDescent="0.3">
      <c r="A792" s="173" t="s">
        <v>164</v>
      </c>
      <c r="B792" s="9" t="s">
        <v>98</v>
      </c>
    </row>
    <row r="793" spans="1:2" x14ac:dyDescent="0.3">
      <c r="A793" s="173" t="s">
        <v>164</v>
      </c>
      <c r="B793" s="9" t="s">
        <v>98</v>
      </c>
    </row>
    <row r="794" spans="1:2" x14ac:dyDescent="0.3">
      <c r="A794" s="173" t="s">
        <v>164</v>
      </c>
      <c r="B794" s="9" t="s">
        <v>98</v>
      </c>
    </row>
    <row r="795" spans="1:2" x14ac:dyDescent="0.3">
      <c r="A795" s="173" t="s">
        <v>164</v>
      </c>
      <c r="B795" s="9" t="s">
        <v>98</v>
      </c>
    </row>
    <row r="796" spans="1:2" x14ac:dyDescent="0.3">
      <c r="A796" s="173" t="s">
        <v>164</v>
      </c>
      <c r="B796" s="9" t="s">
        <v>98</v>
      </c>
    </row>
    <row r="797" spans="1:2" x14ac:dyDescent="0.3">
      <c r="A797" s="173" t="s">
        <v>164</v>
      </c>
      <c r="B797" s="9" t="s">
        <v>98</v>
      </c>
    </row>
    <row r="798" spans="1:2" x14ac:dyDescent="0.3">
      <c r="A798" s="173" t="s">
        <v>164</v>
      </c>
      <c r="B798" s="9" t="s">
        <v>98</v>
      </c>
    </row>
    <row r="799" spans="1:2" x14ac:dyDescent="0.3">
      <c r="A799" s="173" t="s">
        <v>164</v>
      </c>
      <c r="B799" s="9" t="s">
        <v>98</v>
      </c>
    </row>
    <row r="800" spans="1:2" x14ac:dyDescent="0.3">
      <c r="A800" s="173" t="s">
        <v>164</v>
      </c>
      <c r="B800" s="9" t="s">
        <v>98</v>
      </c>
    </row>
    <row r="801" spans="1:2" x14ac:dyDescent="0.3">
      <c r="A801" s="173" t="s">
        <v>164</v>
      </c>
      <c r="B801" s="9" t="s">
        <v>98</v>
      </c>
    </row>
    <row r="802" spans="1:2" x14ac:dyDescent="0.3">
      <c r="A802" s="173" t="s">
        <v>164</v>
      </c>
      <c r="B802" s="9" t="s">
        <v>98</v>
      </c>
    </row>
    <row r="803" spans="1:2" x14ac:dyDescent="0.3">
      <c r="A803" s="173" t="s">
        <v>164</v>
      </c>
      <c r="B803" s="9" t="s">
        <v>98</v>
      </c>
    </row>
    <row r="804" spans="1:2" x14ac:dyDescent="0.3">
      <c r="A804" s="173" t="s">
        <v>164</v>
      </c>
      <c r="B804" s="9" t="s">
        <v>98</v>
      </c>
    </row>
    <row r="805" spans="1:2" x14ac:dyDescent="0.3">
      <c r="A805" s="173" t="s">
        <v>164</v>
      </c>
      <c r="B805" s="9" t="s">
        <v>98</v>
      </c>
    </row>
    <row r="806" spans="1:2" x14ac:dyDescent="0.3">
      <c r="A806" s="173" t="s">
        <v>164</v>
      </c>
      <c r="B806" s="9" t="s">
        <v>98</v>
      </c>
    </row>
    <row r="807" spans="1:2" x14ac:dyDescent="0.3">
      <c r="A807" s="173" t="s">
        <v>164</v>
      </c>
      <c r="B807" s="9" t="s">
        <v>98</v>
      </c>
    </row>
    <row r="808" spans="1:2" x14ac:dyDescent="0.3">
      <c r="A808" s="173" t="s">
        <v>164</v>
      </c>
      <c r="B808" s="9" t="s">
        <v>98</v>
      </c>
    </row>
    <row r="809" spans="1:2" x14ac:dyDescent="0.3">
      <c r="A809" s="173" t="s">
        <v>164</v>
      </c>
      <c r="B809" s="9" t="s">
        <v>98</v>
      </c>
    </row>
    <row r="810" spans="1:2" x14ac:dyDescent="0.3">
      <c r="A810" s="173" t="s">
        <v>164</v>
      </c>
      <c r="B810" s="9" t="s">
        <v>98</v>
      </c>
    </row>
    <row r="811" spans="1:2" x14ac:dyDescent="0.3">
      <c r="A811" s="173" t="s">
        <v>164</v>
      </c>
      <c r="B811" s="9" t="s">
        <v>98</v>
      </c>
    </row>
    <row r="812" spans="1:2" x14ac:dyDescent="0.3">
      <c r="A812" s="173" t="s">
        <v>164</v>
      </c>
      <c r="B812" s="9" t="s">
        <v>98</v>
      </c>
    </row>
    <row r="813" spans="1:2" x14ac:dyDescent="0.3">
      <c r="A813" s="173" t="s">
        <v>164</v>
      </c>
      <c r="B813" s="9" t="s">
        <v>98</v>
      </c>
    </row>
    <row r="814" spans="1:2" x14ac:dyDescent="0.3">
      <c r="A814" s="173" t="s">
        <v>164</v>
      </c>
      <c r="B814" s="9" t="s">
        <v>98</v>
      </c>
    </row>
    <row r="815" spans="1:2" x14ac:dyDescent="0.3">
      <c r="A815" s="173" t="s">
        <v>164</v>
      </c>
      <c r="B815" s="9" t="s">
        <v>98</v>
      </c>
    </row>
    <row r="816" spans="1:2" x14ac:dyDescent="0.3">
      <c r="A816" s="173" t="s">
        <v>164</v>
      </c>
      <c r="B816" s="9" t="s">
        <v>98</v>
      </c>
    </row>
    <row r="817" spans="1:2" x14ac:dyDescent="0.3">
      <c r="A817" s="173" t="s">
        <v>164</v>
      </c>
      <c r="B817" s="9" t="s">
        <v>98</v>
      </c>
    </row>
    <row r="818" spans="1:2" x14ac:dyDescent="0.3">
      <c r="A818" s="173" t="s">
        <v>164</v>
      </c>
      <c r="B818" s="9" t="s">
        <v>98</v>
      </c>
    </row>
    <row r="819" spans="1:2" x14ac:dyDescent="0.3">
      <c r="A819" s="173" t="s">
        <v>164</v>
      </c>
      <c r="B819" s="9" t="s">
        <v>98</v>
      </c>
    </row>
    <row r="820" spans="1:2" x14ac:dyDescent="0.3">
      <c r="A820" s="173" t="s">
        <v>164</v>
      </c>
      <c r="B820" s="9" t="s">
        <v>98</v>
      </c>
    </row>
    <row r="821" spans="1:2" x14ac:dyDescent="0.3">
      <c r="A821" s="173" t="s">
        <v>164</v>
      </c>
      <c r="B821" s="9" t="s">
        <v>98</v>
      </c>
    </row>
    <row r="822" spans="1:2" x14ac:dyDescent="0.3">
      <c r="A822" s="173" t="s">
        <v>164</v>
      </c>
      <c r="B822" s="9" t="s">
        <v>98</v>
      </c>
    </row>
    <row r="823" spans="1:2" x14ac:dyDescent="0.3">
      <c r="A823" s="173" t="s">
        <v>164</v>
      </c>
      <c r="B823" s="9" t="s">
        <v>98</v>
      </c>
    </row>
    <row r="824" spans="1:2" x14ac:dyDescent="0.3">
      <c r="A824" s="173" t="s">
        <v>164</v>
      </c>
      <c r="B824" s="9" t="s">
        <v>98</v>
      </c>
    </row>
    <row r="825" spans="1:2" x14ac:dyDescent="0.3">
      <c r="A825" s="173" t="s">
        <v>164</v>
      </c>
      <c r="B825" s="9" t="s">
        <v>98</v>
      </c>
    </row>
    <row r="826" spans="1:2" x14ac:dyDescent="0.3">
      <c r="A826" s="173" t="s">
        <v>164</v>
      </c>
      <c r="B826" s="9" t="s">
        <v>98</v>
      </c>
    </row>
    <row r="827" spans="1:2" x14ac:dyDescent="0.3">
      <c r="A827" s="173" t="s">
        <v>164</v>
      </c>
      <c r="B827" s="9" t="s">
        <v>98</v>
      </c>
    </row>
    <row r="828" spans="1:2" x14ac:dyDescent="0.3">
      <c r="A828" s="173" t="s">
        <v>164</v>
      </c>
      <c r="B828" s="9" t="s">
        <v>98</v>
      </c>
    </row>
    <row r="829" spans="1:2" x14ac:dyDescent="0.3">
      <c r="A829" s="173" t="s">
        <v>164</v>
      </c>
      <c r="B829" s="9" t="s">
        <v>98</v>
      </c>
    </row>
    <row r="830" spans="1:2" x14ac:dyDescent="0.3">
      <c r="A830" s="173" t="s">
        <v>164</v>
      </c>
      <c r="B830" s="9" t="s">
        <v>98</v>
      </c>
    </row>
    <row r="831" spans="1:2" x14ac:dyDescent="0.3">
      <c r="A831" s="173" t="s">
        <v>164</v>
      </c>
      <c r="B831" s="9" t="s">
        <v>98</v>
      </c>
    </row>
    <row r="832" spans="1:2" x14ac:dyDescent="0.3">
      <c r="A832" s="173" t="s">
        <v>164</v>
      </c>
      <c r="B832" s="9" t="s">
        <v>98</v>
      </c>
    </row>
    <row r="833" spans="1:2" x14ac:dyDescent="0.3">
      <c r="A833" s="173" t="s">
        <v>164</v>
      </c>
      <c r="B833" s="9" t="s">
        <v>98</v>
      </c>
    </row>
    <row r="834" spans="1:2" x14ac:dyDescent="0.3">
      <c r="A834" s="173" t="s">
        <v>164</v>
      </c>
      <c r="B834" s="9" t="s">
        <v>98</v>
      </c>
    </row>
    <row r="835" spans="1:2" x14ac:dyDescent="0.3">
      <c r="A835" s="173" t="s">
        <v>164</v>
      </c>
      <c r="B835" s="9" t="s">
        <v>98</v>
      </c>
    </row>
    <row r="836" spans="1:2" x14ac:dyDescent="0.3">
      <c r="A836" s="173" t="s">
        <v>164</v>
      </c>
      <c r="B836" s="9" t="s">
        <v>98</v>
      </c>
    </row>
    <row r="837" spans="1:2" x14ac:dyDescent="0.3">
      <c r="A837" s="173" t="s">
        <v>164</v>
      </c>
      <c r="B837" s="9" t="s">
        <v>98</v>
      </c>
    </row>
    <row r="838" spans="1:2" x14ac:dyDescent="0.3">
      <c r="A838" s="173" t="s">
        <v>164</v>
      </c>
      <c r="B838" s="9" t="s">
        <v>98</v>
      </c>
    </row>
    <row r="839" spans="1:2" x14ac:dyDescent="0.3">
      <c r="A839" s="173" t="s">
        <v>164</v>
      </c>
      <c r="B839" s="9" t="s">
        <v>98</v>
      </c>
    </row>
    <row r="840" spans="1:2" x14ac:dyDescent="0.3">
      <c r="A840" s="173" t="s">
        <v>164</v>
      </c>
      <c r="B840" s="9" t="s">
        <v>98</v>
      </c>
    </row>
    <row r="841" spans="1:2" x14ac:dyDescent="0.3">
      <c r="A841" s="173" t="s">
        <v>164</v>
      </c>
      <c r="B841" s="9" t="s">
        <v>98</v>
      </c>
    </row>
    <row r="842" spans="1:2" x14ac:dyDescent="0.3">
      <c r="A842" s="173" t="s">
        <v>164</v>
      </c>
      <c r="B842" s="9" t="s">
        <v>98</v>
      </c>
    </row>
    <row r="843" spans="1:2" x14ac:dyDescent="0.3">
      <c r="A843" s="173" t="s">
        <v>164</v>
      </c>
      <c r="B843" s="9" t="s">
        <v>98</v>
      </c>
    </row>
    <row r="844" spans="1:2" x14ac:dyDescent="0.3">
      <c r="A844" s="173" t="s">
        <v>164</v>
      </c>
      <c r="B844" s="9" t="s">
        <v>98</v>
      </c>
    </row>
    <row r="845" spans="1:2" x14ac:dyDescent="0.3">
      <c r="A845" s="173" t="s">
        <v>164</v>
      </c>
      <c r="B845" s="9" t="s">
        <v>98</v>
      </c>
    </row>
    <row r="846" spans="1:2" x14ac:dyDescent="0.3">
      <c r="A846" s="173" t="s">
        <v>164</v>
      </c>
      <c r="B846" s="9" t="s">
        <v>98</v>
      </c>
    </row>
    <row r="847" spans="1:2" x14ac:dyDescent="0.3">
      <c r="A847" s="173" t="s">
        <v>164</v>
      </c>
      <c r="B847" s="9" t="s">
        <v>98</v>
      </c>
    </row>
    <row r="848" spans="1:2" x14ac:dyDescent="0.3">
      <c r="A848" s="173" t="s">
        <v>164</v>
      </c>
      <c r="B848" s="9" t="s">
        <v>98</v>
      </c>
    </row>
    <row r="849" spans="1:2" x14ac:dyDescent="0.3">
      <c r="A849" s="173" t="s">
        <v>164</v>
      </c>
      <c r="B849" s="9" t="s">
        <v>98</v>
      </c>
    </row>
    <row r="850" spans="1:2" x14ac:dyDescent="0.3">
      <c r="A850" s="173" t="s">
        <v>164</v>
      </c>
      <c r="B850" s="9" t="s">
        <v>98</v>
      </c>
    </row>
    <row r="851" spans="1:2" x14ac:dyDescent="0.3">
      <c r="A851" s="173" t="s">
        <v>164</v>
      </c>
      <c r="B851" s="9" t="s">
        <v>98</v>
      </c>
    </row>
    <row r="852" spans="1:2" x14ac:dyDescent="0.3">
      <c r="A852" s="173" t="s">
        <v>164</v>
      </c>
      <c r="B852" s="9" t="s">
        <v>98</v>
      </c>
    </row>
    <row r="853" spans="1:2" x14ac:dyDescent="0.3">
      <c r="A853" s="173" t="s">
        <v>164</v>
      </c>
      <c r="B853" s="9" t="s">
        <v>98</v>
      </c>
    </row>
    <row r="854" spans="1:2" x14ac:dyDescent="0.3">
      <c r="A854" s="173" t="s">
        <v>164</v>
      </c>
      <c r="B854" s="9" t="s">
        <v>98</v>
      </c>
    </row>
    <row r="855" spans="1:2" x14ac:dyDescent="0.3">
      <c r="A855" s="173" t="s">
        <v>164</v>
      </c>
      <c r="B855" s="9" t="s">
        <v>98</v>
      </c>
    </row>
    <row r="856" spans="1:2" x14ac:dyDescent="0.3">
      <c r="A856" s="173" t="s">
        <v>164</v>
      </c>
      <c r="B856" s="9" t="s">
        <v>98</v>
      </c>
    </row>
    <row r="857" spans="1:2" x14ac:dyDescent="0.3">
      <c r="A857" s="173" t="s">
        <v>164</v>
      </c>
      <c r="B857" s="9" t="s">
        <v>98</v>
      </c>
    </row>
    <row r="858" spans="1:2" x14ac:dyDescent="0.3">
      <c r="A858" s="173" t="s">
        <v>164</v>
      </c>
      <c r="B858" s="9" t="s">
        <v>98</v>
      </c>
    </row>
    <row r="859" spans="1:2" x14ac:dyDescent="0.3">
      <c r="A859" s="173" t="s">
        <v>164</v>
      </c>
      <c r="B859" s="9" t="s">
        <v>98</v>
      </c>
    </row>
    <row r="860" spans="1:2" x14ac:dyDescent="0.3">
      <c r="A860" s="173" t="s">
        <v>164</v>
      </c>
      <c r="B860" s="9" t="s">
        <v>98</v>
      </c>
    </row>
    <row r="861" spans="1:2" x14ac:dyDescent="0.3">
      <c r="A861" s="173" t="s">
        <v>164</v>
      </c>
      <c r="B861" s="9" t="s">
        <v>98</v>
      </c>
    </row>
    <row r="862" spans="1:2" x14ac:dyDescent="0.3">
      <c r="A862" s="173" t="s">
        <v>164</v>
      </c>
      <c r="B862" s="9" t="s">
        <v>98</v>
      </c>
    </row>
    <row r="863" spans="1:2" x14ac:dyDescent="0.3">
      <c r="A863" s="173" t="s">
        <v>164</v>
      </c>
      <c r="B863" s="9" t="s">
        <v>98</v>
      </c>
    </row>
    <row r="864" spans="1:2" x14ac:dyDescent="0.3">
      <c r="A864" s="173" t="s">
        <v>164</v>
      </c>
      <c r="B864" s="9" t="s">
        <v>98</v>
      </c>
    </row>
    <row r="865" spans="1:2" x14ac:dyDescent="0.3">
      <c r="A865" s="173" t="s">
        <v>164</v>
      </c>
      <c r="B865" s="9" t="s">
        <v>98</v>
      </c>
    </row>
    <row r="866" spans="1:2" x14ac:dyDescent="0.3">
      <c r="A866" s="173" t="s">
        <v>164</v>
      </c>
      <c r="B866" s="9" t="s">
        <v>98</v>
      </c>
    </row>
    <row r="867" spans="1:2" x14ac:dyDescent="0.3">
      <c r="A867" s="173" t="s">
        <v>164</v>
      </c>
      <c r="B867" s="9" t="s">
        <v>98</v>
      </c>
    </row>
    <row r="868" spans="1:2" x14ac:dyDescent="0.3">
      <c r="A868" s="173" t="s">
        <v>164</v>
      </c>
      <c r="B868" s="9" t="s">
        <v>98</v>
      </c>
    </row>
    <row r="869" spans="1:2" x14ac:dyDescent="0.3">
      <c r="A869" s="173" t="s">
        <v>164</v>
      </c>
      <c r="B869" s="9" t="s">
        <v>98</v>
      </c>
    </row>
    <row r="870" spans="1:2" x14ac:dyDescent="0.3">
      <c r="A870" s="173" t="s">
        <v>164</v>
      </c>
      <c r="B870" s="9" t="s">
        <v>98</v>
      </c>
    </row>
    <row r="871" spans="1:2" x14ac:dyDescent="0.3">
      <c r="A871" s="173" t="s">
        <v>164</v>
      </c>
      <c r="B871" s="9" t="s">
        <v>98</v>
      </c>
    </row>
    <row r="872" spans="1:2" x14ac:dyDescent="0.3">
      <c r="A872" s="173" t="s">
        <v>164</v>
      </c>
      <c r="B872" s="9" t="s">
        <v>98</v>
      </c>
    </row>
    <row r="873" spans="1:2" x14ac:dyDescent="0.3">
      <c r="A873" s="173" t="s">
        <v>164</v>
      </c>
      <c r="B873" s="9" t="s">
        <v>98</v>
      </c>
    </row>
    <row r="874" spans="1:2" x14ac:dyDescent="0.3">
      <c r="A874" s="173" t="s">
        <v>164</v>
      </c>
      <c r="B874" s="9" t="s">
        <v>98</v>
      </c>
    </row>
    <row r="875" spans="1:2" x14ac:dyDescent="0.3">
      <c r="A875" s="173" t="s">
        <v>164</v>
      </c>
      <c r="B875" s="9" t="s">
        <v>98</v>
      </c>
    </row>
    <row r="876" spans="1:2" x14ac:dyDescent="0.3">
      <c r="A876" s="173" t="s">
        <v>164</v>
      </c>
      <c r="B876" s="9" t="s">
        <v>98</v>
      </c>
    </row>
    <row r="877" spans="1:2" x14ac:dyDescent="0.3">
      <c r="A877" s="173" t="s">
        <v>164</v>
      </c>
      <c r="B877" s="9" t="s">
        <v>98</v>
      </c>
    </row>
    <row r="878" spans="1:2" x14ac:dyDescent="0.3">
      <c r="A878" s="173" t="s">
        <v>164</v>
      </c>
      <c r="B878" s="9" t="s">
        <v>98</v>
      </c>
    </row>
    <row r="879" spans="1:2" x14ac:dyDescent="0.3">
      <c r="A879" s="173" t="s">
        <v>164</v>
      </c>
      <c r="B879" s="9" t="s">
        <v>98</v>
      </c>
    </row>
    <row r="880" spans="1:2" x14ac:dyDescent="0.3">
      <c r="A880" s="173" t="s">
        <v>164</v>
      </c>
      <c r="B880" s="9" t="s">
        <v>98</v>
      </c>
    </row>
    <row r="881" spans="1:2" x14ac:dyDescent="0.3">
      <c r="A881" s="173" t="s">
        <v>164</v>
      </c>
      <c r="B881" s="9" t="s">
        <v>98</v>
      </c>
    </row>
    <row r="882" spans="1:2" x14ac:dyDescent="0.3">
      <c r="A882" s="173" t="s">
        <v>164</v>
      </c>
      <c r="B882" s="9" t="s">
        <v>98</v>
      </c>
    </row>
    <row r="883" spans="1:2" x14ac:dyDescent="0.3">
      <c r="A883" s="173" t="s">
        <v>164</v>
      </c>
      <c r="B883" s="9" t="s">
        <v>98</v>
      </c>
    </row>
    <row r="884" spans="1:2" x14ac:dyDescent="0.3">
      <c r="A884" s="173" t="s">
        <v>164</v>
      </c>
      <c r="B884" s="9" t="s">
        <v>98</v>
      </c>
    </row>
    <row r="885" spans="1:2" x14ac:dyDescent="0.3">
      <c r="A885" s="173" t="s">
        <v>164</v>
      </c>
      <c r="B885" s="9" t="s">
        <v>98</v>
      </c>
    </row>
    <row r="886" spans="1:2" x14ac:dyDescent="0.3">
      <c r="A886" s="173" t="s">
        <v>164</v>
      </c>
      <c r="B886" s="9" t="s">
        <v>98</v>
      </c>
    </row>
    <row r="887" spans="1:2" x14ac:dyDescent="0.3">
      <c r="A887" s="173" t="s">
        <v>164</v>
      </c>
      <c r="B887" s="9" t="s">
        <v>98</v>
      </c>
    </row>
    <row r="888" spans="1:2" x14ac:dyDescent="0.3">
      <c r="A888" s="173" t="s">
        <v>164</v>
      </c>
      <c r="B888" s="9" t="s">
        <v>98</v>
      </c>
    </row>
    <row r="889" spans="1:2" x14ac:dyDescent="0.3">
      <c r="A889" s="173" t="s">
        <v>164</v>
      </c>
      <c r="B889" s="9" t="s">
        <v>98</v>
      </c>
    </row>
    <row r="890" spans="1:2" x14ac:dyDescent="0.3">
      <c r="A890" s="173" t="s">
        <v>164</v>
      </c>
      <c r="B890" s="9" t="s">
        <v>98</v>
      </c>
    </row>
    <row r="891" spans="1:2" x14ac:dyDescent="0.3">
      <c r="A891" s="173" t="s">
        <v>164</v>
      </c>
      <c r="B891" s="9" t="s">
        <v>98</v>
      </c>
    </row>
    <row r="892" spans="1:2" x14ac:dyDescent="0.3">
      <c r="A892" s="173" t="s">
        <v>164</v>
      </c>
      <c r="B892" s="9" t="s">
        <v>98</v>
      </c>
    </row>
    <row r="893" spans="1:2" x14ac:dyDescent="0.3">
      <c r="A893" s="173" t="s">
        <v>164</v>
      </c>
      <c r="B893" s="9" t="s">
        <v>98</v>
      </c>
    </row>
    <row r="894" spans="1:2" x14ac:dyDescent="0.3">
      <c r="A894" s="173" t="s">
        <v>164</v>
      </c>
      <c r="B894" s="9" t="s">
        <v>98</v>
      </c>
    </row>
    <row r="895" spans="1:2" x14ac:dyDescent="0.3">
      <c r="A895" s="173" t="s">
        <v>164</v>
      </c>
      <c r="B895" s="9" t="s">
        <v>98</v>
      </c>
    </row>
    <row r="896" spans="1:2" x14ac:dyDescent="0.3">
      <c r="A896" s="173" t="s">
        <v>164</v>
      </c>
      <c r="B896" s="9" t="s">
        <v>98</v>
      </c>
    </row>
    <row r="897" spans="1:2" x14ac:dyDescent="0.3">
      <c r="A897" s="173" t="s">
        <v>164</v>
      </c>
      <c r="B897" s="9" t="s">
        <v>98</v>
      </c>
    </row>
    <row r="898" spans="1:2" x14ac:dyDescent="0.3">
      <c r="A898" s="173" t="s">
        <v>164</v>
      </c>
      <c r="B898" s="9" t="s">
        <v>98</v>
      </c>
    </row>
    <row r="899" spans="1:2" x14ac:dyDescent="0.3">
      <c r="A899" s="173" t="s">
        <v>164</v>
      </c>
      <c r="B899" s="9" t="s">
        <v>98</v>
      </c>
    </row>
    <row r="900" spans="1:2" x14ac:dyDescent="0.3">
      <c r="A900" s="173" t="s">
        <v>164</v>
      </c>
      <c r="B900" s="9" t="s">
        <v>98</v>
      </c>
    </row>
    <row r="901" spans="1:2" x14ac:dyDescent="0.3">
      <c r="A901" s="173" t="s">
        <v>164</v>
      </c>
      <c r="B901" s="9" t="s">
        <v>98</v>
      </c>
    </row>
    <row r="902" spans="1:2" x14ac:dyDescent="0.3">
      <c r="A902" s="173" t="s">
        <v>164</v>
      </c>
      <c r="B902" s="9" t="s">
        <v>98</v>
      </c>
    </row>
    <row r="903" spans="1:2" x14ac:dyDescent="0.3">
      <c r="A903" s="173" t="s">
        <v>164</v>
      </c>
      <c r="B903" s="9" t="s">
        <v>98</v>
      </c>
    </row>
    <row r="904" spans="1:2" x14ac:dyDescent="0.3">
      <c r="A904" s="173" t="s">
        <v>164</v>
      </c>
      <c r="B904" s="9" t="s">
        <v>98</v>
      </c>
    </row>
    <row r="905" spans="1:2" x14ac:dyDescent="0.3">
      <c r="A905" s="173" t="s">
        <v>164</v>
      </c>
      <c r="B905" s="9" t="s">
        <v>98</v>
      </c>
    </row>
    <row r="906" spans="1:2" x14ac:dyDescent="0.3">
      <c r="A906" s="173" t="s">
        <v>164</v>
      </c>
      <c r="B906" s="9" t="s">
        <v>98</v>
      </c>
    </row>
    <row r="907" spans="1:2" x14ac:dyDescent="0.3">
      <c r="A907" s="173" t="s">
        <v>164</v>
      </c>
      <c r="B907" s="9" t="s">
        <v>98</v>
      </c>
    </row>
    <row r="908" spans="1:2" x14ac:dyDescent="0.3">
      <c r="A908" s="173" t="s">
        <v>164</v>
      </c>
      <c r="B908" s="9" t="s">
        <v>98</v>
      </c>
    </row>
    <row r="909" spans="1:2" x14ac:dyDescent="0.3">
      <c r="A909" s="173" t="s">
        <v>164</v>
      </c>
      <c r="B909" s="9" t="s">
        <v>98</v>
      </c>
    </row>
    <row r="910" spans="1:2" x14ac:dyDescent="0.3">
      <c r="A910" s="173" t="s">
        <v>164</v>
      </c>
      <c r="B910" s="9" t="s">
        <v>98</v>
      </c>
    </row>
    <row r="911" spans="1:2" x14ac:dyDescent="0.3">
      <c r="A911" s="173" t="s">
        <v>164</v>
      </c>
      <c r="B911" s="9" t="s">
        <v>98</v>
      </c>
    </row>
    <row r="912" spans="1:2" x14ac:dyDescent="0.3">
      <c r="A912" s="173" t="s">
        <v>164</v>
      </c>
      <c r="B912" s="9" t="s">
        <v>98</v>
      </c>
    </row>
    <row r="913" spans="1:2" x14ac:dyDescent="0.3">
      <c r="A913" s="173" t="s">
        <v>164</v>
      </c>
      <c r="B913" s="9" t="s">
        <v>98</v>
      </c>
    </row>
    <row r="914" spans="1:2" x14ac:dyDescent="0.3">
      <c r="A914" s="173" t="s">
        <v>164</v>
      </c>
      <c r="B914" s="9" t="s">
        <v>98</v>
      </c>
    </row>
    <row r="915" spans="1:2" x14ac:dyDescent="0.3">
      <c r="A915" s="173" t="s">
        <v>164</v>
      </c>
      <c r="B915" s="9" t="s">
        <v>98</v>
      </c>
    </row>
    <row r="916" spans="1:2" x14ac:dyDescent="0.3">
      <c r="A916" s="173" t="s">
        <v>164</v>
      </c>
      <c r="B916" s="9" t="s">
        <v>98</v>
      </c>
    </row>
    <row r="917" spans="1:2" x14ac:dyDescent="0.3">
      <c r="A917" s="173" t="s">
        <v>164</v>
      </c>
      <c r="B917" s="9" t="s">
        <v>98</v>
      </c>
    </row>
    <row r="918" spans="1:2" x14ac:dyDescent="0.3">
      <c r="A918" s="173" t="s">
        <v>164</v>
      </c>
      <c r="B918" s="9" t="s">
        <v>98</v>
      </c>
    </row>
    <row r="919" spans="1:2" x14ac:dyDescent="0.3">
      <c r="A919" s="173" t="s">
        <v>164</v>
      </c>
      <c r="B919" s="9" t="s">
        <v>98</v>
      </c>
    </row>
    <row r="920" spans="1:2" x14ac:dyDescent="0.3">
      <c r="A920" s="173" t="s">
        <v>164</v>
      </c>
      <c r="B920" s="9" t="s">
        <v>98</v>
      </c>
    </row>
    <row r="921" spans="1:2" x14ac:dyDescent="0.3">
      <c r="A921" s="173" t="s">
        <v>164</v>
      </c>
      <c r="B921" s="9" t="s">
        <v>98</v>
      </c>
    </row>
    <row r="922" spans="1:2" x14ac:dyDescent="0.3">
      <c r="A922" s="173" t="s">
        <v>164</v>
      </c>
      <c r="B922" s="9" t="s">
        <v>98</v>
      </c>
    </row>
    <row r="923" spans="1:2" x14ac:dyDescent="0.3">
      <c r="A923" s="173" t="s">
        <v>164</v>
      </c>
      <c r="B923" s="9" t="s">
        <v>98</v>
      </c>
    </row>
    <row r="924" spans="1:2" x14ac:dyDescent="0.3">
      <c r="A924" s="173" t="s">
        <v>164</v>
      </c>
      <c r="B924" s="9" t="s">
        <v>98</v>
      </c>
    </row>
    <row r="925" spans="1:2" x14ac:dyDescent="0.3">
      <c r="A925" s="173" t="s">
        <v>164</v>
      </c>
      <c r="B925" s="9" t="s">
        <v>98</v>
      </c>
    </row>
    <row r="926" spans="1:2" x14ac:dyDescent="0.3">
      <c r="A926" s="173" t="s">
        <v>164</v>
      </c>
      <c r="B926" s="9" t="s">
        <v>98</v>
      </c>
    </row>
    <row r="927" spans="1:2" x14ac:dyDescent="0.3">
      <c r="A927" s="173" t="s">
        <v>164</v>
      </c>
      <c r="B927" s="9" t="s">
        <v>98</v>
      </c>
    </row>
    <row r="928" spans="1:2" x14ac:dyDescent="0.3">
      <c r="A928" s="173" t="s">
        <v>164</v>
      </c>
      <c r="B928" s="9" t="s">
        <v>98</v>
      </c>
    </row>
    <row r="929" spans="1:2" x14ac:dyDescent="0.3">
      <c r="A929" s="173" t="s">
        <v>164</v>
      </c>
      <c r="B929" s="9" t="s">
        <v>98</v>
      </c>
    </row>
    <row r="930" spans="1:2" x14ac:dyDescent="0.3">
      <c r="A930" s="173" t="s">
        <v>164</v>
      </c>
      <c r="B930" s="9" t="s">
        <v>98</v>
      </c>
    </row>
    <row r="931" spans="1:2" x14ac:dyDescent="0.3">
      <c r="A931" s="173" t="s">
        <v>164</v>
      </c>
      <c r="B931" s="9" t="s">
        <v>98</v>
      </c>
    </row>
    <row r="932" spans="1:2" x14ac:dyDescent="0.3">
      <c r="A932" s="173" t="s">
        <v>164</v>
      </c>
      <c r="B932" s="9" t="s">
        <v>98</v>
      </c>
    </row>
    <row r="933" spans="1:2" x14ac:dyDescent="0.3">
      <c r="A933" s="173" t="s">
        <v>164</v>
      </c>
      <c r="B933" s="9" t="s">
        <v>98</v>
      </c>
    </row>
    <row r="934" spans="1:2" x14ac:dyDescent="0.3">
      <c r="A934" s="173" t="s">
        <v>164</v>
      </c>
      <c r="B934" s="9" t="s">
        <v>98</v>
      </c>
    </row>
    <row r="935" spans="1:2" x14ac:dyDescent="0.3">
      <c r="A935" s="173" t="s">
        <v>164</v>
      </c>
      <c r="B935" s="9" t="s">
        <v>98</v>
      </c>
    </row>
    <row r="936" spans="1:2" x14ac:dyDescent="0.3">
      <c r="A936" s="173" t="s">
        <v>164</v>
      </c>
      <c r="B936" s="9" t="s">
        <v>98</v>
      </c>
    </row>
    <row r="937" spans="1:2" x14ac:dyDescent="0.3">
      <c r="A937" s="173" t="s">
        <v>164</v>
      </c>
      <c r="B937" s="9" t="s">
        <v>98</v>
      </c>
    </row>
    <row r="938" spans="1:2" x14ac:dyDescent="0.3">
      <c r="A938" s="173" t="s">
        <v>164</v>
      </c>
      <c r="B938" s="9" t="s">
        <v>98</v>
      </c>
    </row>
    <row r="939" spans="1:2" x14ac:dyDescent="0.3">
      <c r="A939" s="173" t="s">
        <v>164</v>
      </c>
      <c r="B939" s="9" t="s">
        <v>98</v>
      </c>
    </row>
    <row r="940" spans="1:2" x14ac:dyDescent="0.3">
      <c r="A940" s="173" t="s">
        <v>164</v>
      </c>
      <c r="B940" s="9" t="s">
        <v>98</v>
      </c>
    </row>
    <row r="941" spans="1:2" x14ac:dyDescent="0.3">
      <c r="A941" s="173" t="s">
        <v>164</v>
      </c>
      <c r="B941" s="9" t="s">
        <v>98</v>
      </c>
    </row>
    <row r="942" spans="1:2" x14ac:dyDescent="0.3">
      <c r="A942" s="173" t="s">
        <v>164</v>
      </c>
      <c r="B942" s="9" t="s">
        <v>98</v>
      </c>
    </row>
    <row r="943" spans="1:2" x14ac:dyDescent="0.3">
      <c r="A943" s="173" t="s">
        <v>164</v>
      </c>
      <c r="B943" s="9" t="s">
        <v>98</v>
      </c>
    </row>
    <row r="944" spans="1:2" x14ac:dyDescent="0.3">
      <c r="A944" s="173" t="s">
        <v>164</v>
      </c>
      <c r="B944" s="9" t="s">
        <v>98</v>
      </c>
    </row>
    <row r="945" spans="1:2" x14ac:dyDescent="0.3">
      <c r="A945" s="173" t="s">
        <v>164</v>
      </c>
      <c r="B945" s="9" t="s">
        <v>98</v>
      </c>
    </row>
    <row r="946" spans="1:2" x14ac:dyDescent="0.3">
      <c r="A946" s="173" t="s">
        <v>164</v>
      </c>
      <c r="B946" s="9" t="s">
        <v>98</v>
      </c>
    </row>
    <row r="947" spans="1:2" x14ac:dyDescent="0.3">
      <c r="A947" s="173" t="s">
        <v>164</v>
      </c>
      <c r="B947" s="9" t="s">
        <v>98</v>
      </c>
    </row>
    <row r="948" spans="1:2" x14ac:dyDescent="0.3">
      <c r="A948" s="173" t="s">
        <v>164</v>
      </c>
      <c r="B948" s="9" t="s">
        <v>98</v>
      </c>
    </row>
    <row r="949" spans="1:2" x14ac:dyDescent="0.3">
      <c r="A949" s="173" t="s">
        <v>164</v>
      </c>
      <c r="B949" s="9" t="s">
        <v>98</v>
      </c>
    </row>
    <row r="950" spans="1:2" x14ac:dyDescent="0.3">
      <c r="A950" s="173" t="s">
        <v>164</v>
      </c>
      <c r="B950" s="9" t="s">
        <v>98</v>
      </c>
    </row>
    <row r="951" spans="1:2" x14ac:dyDescent="0.3">
      <c r="A951" s="173" t="s">
        <v>164</v>
      </c>
      <c r="B951" s="9" t="s">
        <v>98</v>
      </c>
    </row>
    <row r="952" spans="1:2" x14ac:dyDescent="0.3">
      <c r="A952" s="173" t="s">
        <v>164</v>
      </c>
      <c r="B952" s="9" t="s">
        <v>98</v>
      </c>
    </row>
    <row r="953" spans="1:2" x14ac:dyDescent="0.3">
      <c r="A953" s="173" t="s">
        <v>164</v>
      </c>
      <c r="B953" s="9" t="s">
        <v>98</v>
      </c>
    </row>
    <row r="954" spans="1:2" x14ac:dyDescent="0.3">
      <c r="A954" s="173" t="s">
        <v>164</v>
      </c>
      <c r="B954" s="9" t="s">
        <v>98</v>
      </c>
    </row>
    <row r="955" spans="1:2" x14ac:dyDescent="0.3">
      <c r="A955" s="173" t="s">
        <v>164</v>
      </c>
      <c r="B955" s="9" t="s">
        <v>98</v>
      </c>
    </row>
    <row r="956" spans="1:2" x14ac:dyDescent="0.3">
      <c r="A956" s="173" t="s">
        <v>164</v>
      </c>
      <c r="B956" s="9" t="s">
        <v>98</v>
      </c>
    </row>
    <row r="957" spans="1:2" x14ac:dyDescent="0.3">
      <c r="A957" s="173" t="s">
        <v>164</v>
      </c>
      <c r="B957" s="9" t="s">
        <v>98</v>
      </c>
    </row>
    <row r="958" spans="1:2" x14ac:dyDescent="0.3">
      <c r="A958" s="173" t="s">
        <v>164</v>
      </c>
      <c r="B958" s="9" t="s">
        <v>98</v>
      </c>
    </row>
    <row r="959" spans="1:2" x14ac:dyDescent="0.3">
      <c r="A959" s="173" t="s">
        <v>164</v>
      </c>
      <c r="B959" s="9" t="s">
        <v>98</v>
      </c>
    </row>
    <row r="960" spans="1:2" x14ac:dyDescent="0.3">
      <c r="A960" s="173" t="s">
        <v>164</v>
      </c>
      <c r="B960" s="9" t="s">
        <v>98</v>
      </c>
    </row>
    <row r="961" spans="1:2" x14ac:dyDescent="0.3">
      <c r="A961" s="173" t="s">
        <v>164</v>
      </c>
      <c r="B961" s="9" t="s">
        <v>98</v>
      </c>
    </row>
    <row r="962" spans="1:2" x14ac:dyDescent="0.3">
      <c r="A962" s="173" t="s">
        <v>164</v>
      </c>
      <c r="B962" s="9" t="s">
        <v>98</v>
      </c>
    </row>
    <row r="963" spans="1:2" x14ac:dyDescent="0.3">
      <c r="A963" s="173" t="s">
        <v>164</v>
      </c>
      <c r="B963" s="9" t="s">
        <v>98</v>
      </c>
    </row>
    <row r="964" spans="1:2" x14ac:dyDescent="0.3">
      <c r="A964" s="173" t="s">
        <v>164</v>
      </c>
      <c r="B964" s="9" t="s">
        <v>98</v>
      </c>
    </row>
    <row r="965" spans="1:2" x14ac:dyDescent="0.3">
      <c r="A965" s="173" t="s">
        <v>164</v>
      </c>
      <c r="B965" s="9" t="s">
        <v>98</v>
      </c>
    </row>
    <row r="966" spans="1:2" x14ac:dyDescent="0.3">
      <c r="A966" s="173" t="s">
        <v>164</v>
      </c>
      <c r="B966" s="9" t="s">
        <v>98</v>
      </c>
    </row>
    <row r="967" spans="1:2" x14ac:dyDescent="0.3">
      <c r="A967" s="173" t="s">
        <v>164</v>
      </c>
      <c r="B967" s="9" t="s">
        <v>98</v>
      </c>
    </row>
    <row r="968" spans="1:2" x14ac:dyDescent="0.3">
      <c r="A968" s="173" t="s">
        <v>164</v>
      </c>
      <c r="B968" s="9" t="s">
        <v>98</v>
      </c>
    </row>
    <row r="969" spans="1:2" x14ac:dyDescent="0.3">
      <c r="A969" s="173" t="s">
        <v>164</v>
      </c>
      <c r="B969" s="9" t="s">
        <v>98</v>
      </c>
    </row>
    <row r="970" spans="1:2" x14ac:dyDescent="0.3">
      <c r="A970" s="173" t="s">
        <v>164</v>
      </c>
      <c r="B970" s="9" t="s">
        <v>98</v>
      </c>
    </row>
    <row r="971" spans="1:2" x14ac:dyDescent="0.3">
      <c r="A971" s="173" t="s">
        <v>164</v>
      </c>
      <c r="B971" s="9" t="s">
        <v>98</v>
      </c>
    </row>
    <row r="972" spans="1:2" x14ac:dyDescent="0.3">
      <c r="A972" s="173" t="s">
        <v>164</v>
      </c>
      <c r="B972" s="9" t="s">
        <v>98</v>
      </c>
    </row>
    <row r="973" spans="1:2" x14ac:dyDescent="0.3">
      <c r="A973" s="173" t="s">
        <v>164</v>
      </c>
      <c r="B973" s="9" t="s">
        <v>98</v>
      </c>
    </row>
    <row r="974" spans="1:2" x14ac:dyDescent="0.3">
      <c r="A974" s="173" t="s">
        <v>164</v>
      </c>
      <c r="B974" s="9" t="s">
        <v>98</v>
      </c>
    </row>
    <row r="975" spans="1:2" x14ac:dyDescent="0.3">
      <c r="A975" s="173" t="s">
        <v>164</v>
      </c>
      <c r="B975" s="9" t="s">
        <v>98</v>
      </c>
    </row>
    <row r="976" spans="1:2" x14ac:dyDescent="0.3">
      <c r="A976" s="173" t="s">
        <v>164</v>
      </c>
      <c r="B976" s="9" t="s">
        <v>98</v>
      </c>
    </row>
    <row r="977" spans="1:2" x14ac:dyDescent="0.3">
      <c r="A977" s="173" t="s">
        <v>164</v>
      </c>
      <c r="B977" s="9" t="s">
        <v>98</v>
      </c>
    </row>
    <row r="978" spans="1:2" x14ac:dyDescent="0.3">
      <c r="A978" s="173" t="s">
        <v>164</v>
      </c>
      <c r="B978" s="9" t="s">
        <v>98</v>
      </c>
    </row>
    <row r="979" spans="1:2" x14ac:dyDescent="0.3">
      <c r="A979" s="173" t="s">
        <v>164</v>
      </c>
      <c r="B979" s="9" t="s">
        <v>98</v>
      </c>
    </row>
    <row r="980" spans="1:2" x14ac:dyDescent="0.3">
      <c r="A980" s="173" t="s">
        <v>164</v>
      </c>
      <c r="B980" s="9" t="s">
        <v>98</v>
      </c>
    </row>
    <row r="981" spans="1:2" x14ac:dyDescent="0.3">
      <c r="A981" s="173" t="s">
        <v>164</v>
      </c>
      <c r="B981" s="9" t="s">
        <v>98</v>
      </c>
    </row>
    <row r="982" spans="1:2" x14ac:dyDescent="0.3">
      <c r="A982" s="173" t="s">
        <v>164</v>
      </c>
      <c r="B982" s="9" t="s">
        <v>98</v>
      </c>
    </row>
    <row r="983" spans="1:2" x14ac:dyDescent="0.3">
      <c r="A983" s="173" t="s">
        <v>164</v>
      </c>
      <c r="B983" s="9" t="s">
        <v>98</v>
      </c>
    </row>
    <row r="984" spans="1:2" x14ac:dyDescent="0.3">
      <c r="A984" s="173" t="s">
        <v>164</v>
      </c>
      <c r="B984" s="9" t="s">
        <v>98</v>
      </c>
    </row>
    <row r="985" spans="1:2" x14ac:dyDescent="0.3">
      <c r="A985" s="173" t="s">
        <v>164</v>
      </c>
      <c r="B985" s="9" t="s">
        <v>98</v>
      </c>
    </row>
    <row r="986" spans="1:2" x14ac:dyDescent="0.3">
      <c r="A986" s="173" t="s">
        <v>164</v>
      </c>
      <c r="B986" s="9" t="s">
        <v>98</v>
      </c>
    </row>
    <row r="987" spans="1:2" x14ac:dyDescent="0.3">
      <c r="A987" s="173" t="s">
        <v>164</v>
      </c>
      <c r="B987" s="9" t="s">
        <v>98</v>
      </c>
    </row>
    <row r="988" spans="1:2" x14ac:dyDescent="0.3">
      <c r="A988" s="173" t="s">
        <v>164</v>
      </c>
      <c r="B988" s="9" t="s">
        <v>98</v>
      </c>
    </row>
    <row r="989" spans="1:2" x14ac:dyDescent="0.3">
      <c r="A989" s="173" t="s">
        <v>164</v>
      </c>
      <c r="B989" s="9" t="s">
        <v>98</v>
      </c>
    </row>
    <row r="990" spans="1:2" x14ac:dyDescent="0.3">
      <c r="A990" s="173" t="s">
        <v>164</v>
      </c>
      <c r="B990" s="9" t="s">
        <v>98</v>
      </c>
    </row>
    <row r="991" spans="1:2" x14ac:dyDescent="0.3">
      <c r="A991" s="173" t="s">
        <v>164</v>
      </c>
      <c r="B991" s="9" t="s">
        <v>98</v>
      </c>
    </row>
    <row r="992" spans="1:2" x14ac:dyDescent="0.3">
      <c r="A992" s="173" t="s">
        <v>164</v>
      </c>
      <c r="B992" s="9" t="s">
        <v>98</v>
      </c>
    </row>
    <row r="993" spans="1:2" x14ac:dyDescent="0.3">
      <c r="A993" s="173" t="s">
        <v>164</v>
      </c>
      <c r="B993" s="9" t="s">
        <v>98</v>
      </c>
    </row>
    <row r="994" spans="1:2" x14ac:dyDescent="0.3">
      <c r="A994" s="173" t="s">
        <v>164</v>
      </c>
      <c r="B994" s="9" t="s">
        <v>98</v>
      </c>
    </row>
    <row r="995" spans="1:2" x14ac:dyDescent="0.3">
      <c r="A995" s="173" t="s">
        <v>164</v>
      </c>
      <c r="B995" s="9" t="s">
        <v>98</v>
      </c>
    </row>
    <row r="996" spans="1:2" x14ac:dyDescent="0.3">
      <c r="A996" s="173" t="s">
        <v>164</v>
      </c>
      <c r="B996" s="9" t="s">
        <v>98</v>
      </c>
    </row>
    <row r="997" spans="1:2" x14ac:dyDescent="0.3">
      <c r="A997" s="173" t="s">
        <v>164</v>
      </c>
      <c r="B997" s="9" t="s">
        <v>98</v>
      </c>
    </row>
    <row r="998" spans="1:2" x14ac:dyDescent="0.3">
      <c r="A998" s="173" t="s">
        <v>164</v>
      </c>
      <c r="B998" s="9" t="s">
        <v>98</v>
      </c>
    </row>
    <row r="999" spans="1:2" x14ac:dyDescent="0.3">
      <c r="A999" s="173" t="s">
        <v>164</v>
      </c>
      <c r="B999" s="9" t="s">
        <v>98</v>
      </c>
    </row>
    <row r="1000" spans="1:2" x14ac:dyDescent="0.3">
      <c r="A1000" s="173" t="s">
        <v>164</v>
      </c>
      <c r="B1000" s="9" t="s">
        <v>98</v>
      </c>
    </row>
    <row r="1001" spans="1:2" x14ac:dyDescent="0.3">
      <c r="A1001" s="173" t="s">
        <v>164</v>
      </c>
      <c r="B1001" s="9" t="s">
        <v>98</v>
      </c>
    </row>
    <row r="1002" spans="1:2" x14ac:dyDescent="0.3">
      <c r="A1002" s="173" t="s">
        <v>164</v>
      </c>
      <c r="B1002" s="9" t="s">
        <v>98</v>
      </c>
    </row>
    <row r="1003" spans="1:2" x14ac:dyDescent="0.3">
      <c r="A1003" s="173" t="s">
        <v>164</v>
      </c>
      <c r="B1003" s="9" t="s">
        <v>98</v>
      </c>
    </row>
    <row r="1004" spans="1:2" x14ac:dyDescent="0.3">
      <c r="A1004" s="173" t="s">
        <v>164</v>
      </c>
      <c r="B1004" s="9" t="s">
        <v>98</v>
      </c>
    </row>
    <row r="1005" spans="1:2" x14ac:dyDescent="0.3">
      <c r="A1005" s="173" t="s">
        <v>164</v>
      </c>
      <c r="B1005" s="9" t="s">
        <v>98</v>
      </c>
    </row>
    <row r="1006" spans="1:2" x14ac:dyDescent="0.3">
      <c r="A1006" s="173" t="s">
        <v>164</v>
      </c>
      <c r="B1006" s="9" t="s">
        <v>98</v>
      </c>
    </row>
    <row r="1007" spans="1:2" x14ac:dyDescent="0.3">
      <c r="A1007" s="173" t="s">
        <v>164</v>
      </c>
      <c r="B1007" s="9" t="s">
        <v>98</v>
      </c>
    </row>
    <row r="1008" spans="1:2" x14ac:dyDescent="0.3">
      <c r="A1008" s="173" t="s">
        <v>164</v>
      </c>
      <c r="B1008" s="9" t="s">
        <v>98</v>
      </c>
    </row>
    <row r="1009" spans="1:2" x14ac:dyDescent="0.3">
      <c r="A1009" s="173" t="s">
        <v>164</v>
      </c>
      <c r="B1009" s="9" t="s">
        <v>98</v>
      </c>
    </row>
    <row r="1010" spans="1:2" x14ac:dyDescent="0.3">
      <c r="A1010" s="173" t="s">
        <v>164</v>
      </c>
      <c r="B1010" s="9" t="s">
        <v>98</v>
      </c>
    </row>
    <row r="1011" spans="1:2" x14ac:dyDescent="0.3">
      <c r="A1011" s="173" t="s">
        <v>164</v>
      </c>
      <c r="B1011" s="9" t="s">
        <v>98</v>
      </c>
    </row>
    <row r="1012" spans="1:2" x14ac:dyDescent="0.3">
      <c r="A1012" s="173" t="s">
        <v>164</v>
      </c>
      <c r="B1012" s="9" t="s">
        <v>98</v>
      </c>
    </row>
    <row r="1013" spans="1:2" x14ac:dyDescent="0.3">
      <c r="A1013" s="173" t="s">
        <v>164</v>
      </c>
      <c r="B1013" s="9" t="s">
        <v>98</v>
      </c>
    </row>
    <row r="1014" spans="1:2" x14ac:dyDescent="0.3">
      <c r="A1014" s="173" t="s">
        <v>164</v>
      </c>
      <c r="B1014" s="9" t="s">
        <v>98</v>
      </c>
    </row>
    <row r="1015" spans="1:2" x14ac:dyDescent="0.3">
      <c r="A1015" s="173" t="s">
        <v>164</v>
      </c>
      <c r="B1015" s="9" t="s">
        <v>98</v>
      </c>
    </row>
    <row r="1016" spans="1:2" x14ac:dyDescent="0.3">
      <c r="A1016" s="173" t="s">
        <v>164</v>
      </c>
      <c r="B1016" s="9" t="s">
        <v>98</v>
      </c>
    </row>
    <row r="1017" spans="1:2" x14ac:dyDescent="0.3">
      <c r="A1017" s="173" t="s">
        <v>164</v>
      </c>
      <c r="B1017" s="9" t="s">
        <v>98</v>
      </c>
    </row>
    <row r="1018" spans="1:2" x14ac:dyDescent="0.3">
      <c r="A1018" s="173" t="s">
        <v>164</v>
      </c>
      <c r="B1018" s="9" t="s">
        <v>98</v>
      </c>
    </row>
    <row r="1019" spans="1:2" x14ac:dyDescent="0.3">
      <c r="A1019" s="173" t="s">
        <v>164</v>
      </c>
      <c r="B1019" s="9" t="s">
        <v>98</v>
      </c>
    </row>
    <row r="1020" spans="1:2" x14ac:dyDescent="0.3">
      <c r="A1020" s="173" t="s">
        <v>164</v>
      </c>
      <c r="B1020" s="9" t="s">
        <v>98</v>
      </c>
    </row>
    <row r="1021" spans="1:2" x14ac:dyDescent="0.3">
      <c r="A1021" s="173" t="s">
        <v>164</v>
      </c>
      <c r="B1021" s="9" t="s">
        <v>98</v>
      </c>
    </row>
    <row r="1022" spans="1:2" x14ac:dyDescent="0.3">
      <c r="A1022" s="173" t="s">
        <v>164</v>
      </c>
      <c r="B1022" s="9" t="s">
        <v>98</v>
      </c>
    </row>
    <row r="1023" spans="1:2" x14ac:dyDescent="0.3">
      <c r="A1023" s="173" t="s">
        <v>164</v>
      </c>
      <c r="B1023" s="9" t="s">
        <v>98</v>
      </c>
    </row>
    <row r="1024" spans="1:2" x14ac:dyDescent="0.3">
      <c r="A1024" s="173" t="s">
        <v>164</v>
      </c>
      <c r="B1024" s="9" t="s">
        <v>98</v>
      </c>
    </row>
    <row r="1025" spans="1:2" x14ac:dyDescent="0.3">
      <c r="A1025" s="173" t="s">
        <v>164</v>
      </c>
      <c r="B1025" s="9" t="s">
        <v>98</v>
      </c>
    </row>
    <row r="1026" spans="1:2" x14ac:dyDescent="0.3">
      <c r="A1026" s="173" t="s">
        <v>164</v>
      </c>
      <c r="B1026" s="9" t="s">
        <v>98</v>
      </c>
    </row>
    <row r="1027" spans="1:2" x14ac:dyDescent="0.3">
      <c r="A1027" s="173" t="s">
        <v>164</v>
      </c>
      <c r="B1027" s="9" t="s">
        <v>98</v>
      </c>
    </row>
    <row r="1028" spans="1:2" x14ac:dyDescent="0.3">
      <c r="A1028" s="173" t="s">
        <v>164</v>
      </c>
      <c r="B1028" s="9" t="s">
        <v>98</v>
      </c>
    </row>
    <row r="1029" spans="1:2" x14ac:dyDescent="0.3">
      <c r="A1029" s="173" t="s">
        <v>164</v>
      </c>
      <c r="B1029" s="9" t="s">
        <v>98</v>
      </c>
    </row>
    <row r="1030" spans="1:2" x14ac:dyDescent="0.3">
      <c r="A1030" s="173" t="s">
        <v>164</v>
      </c>
      <c r="B1030" s="9" t="s">
        <v>98</v>
      </c>
    </row>
    <row r="1031" spans="1:2" x14ac:dyDescent="0.3">
      <c r="A1031" s="173" t="s">
        <v>164</v>
      </c>
      <c r="B1031" s="9" t="s">
        <v>98</v>
      </c>
    </row>
    <row r="1032" spans="1:2" x14ac:dyDescent="0.3">
      <c r="A1032" s="173" t="s">
        <v>164</v>
      </c>
      <c r="B1032" s="9" t="s">
        <v>98</v>
      </c>
    </row>
  </sheetData>
  <autoFilter ref="A1:B1032" xr:uid="{46D66435-6E4F-4DD1-BD36-08DBDE9412FC}"/>
  <phoneticPr fontId="5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PARCELA 1</vt:lpstr>
      <vt:lpstr>PARCELA 2</vt:lpstr>
      <vt:lpstr>PARCELA 3</vt:lpstr>
      <vt:lpstr>PARCELA 4</vt:lpstr>
      <vt:lpstr>PARCELA 2,5</vt:lpstr>
      <vt:lpstr>PARCELAS 10</vt:lpstr>
      <vt:lpstr>ESPECIES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dandross</dc:creator>
  <cp:lastModifiedBy>Fabian Mosquera Ordóñez</cp:lastModifiedBy>
  <dcterms:created xsi:type="dcterms:W3CDTF">2025-06-26T17:40:40Z</dcterms:created>
  <dcterms:modified xsi:type="dcterms:W3CDTF">2026-07-20T17:14:57Z</dcterms:modified>
</cp:coreProperties>
</file>